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愛知県ＳＶＦ\取材資料\県連盟\R6年度\2024_10_06gold_fes\"/>
    </mc:Choice>
  </mc:AlternateContent>
  <xr:revisionPtr revIDLastSave="0" documentId="13_ncr:1_{64C5DCB0-DEFE-4662-9BC5-6541C963953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予選" sheetId="1" r:id="rId1"/>
    <sheet name="2予選" sheetId="2" r:id="rId2"/>
    <sheet name="1（1位2位決定戦）" sheetId="3" r:id="rId3"/>
    <sheet name="2（3位4位決定戦）" sheetId="4" r:id="rId4"/>
    <sheet name="3トリム210歳以上" sheetId="5" r:id="rId5"/>
    <sheet name="4ゴールドレディース" sheetId="6" r:id="rId6"/>
    <sheet name="シート1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D49" i="6" l="1"/>
  <c r="AX49" i="6"/>
  <c r="AR49" i="6"/>
  <c r="AL49" i="6"/>
  <c r="AF49" i="6"/>
  <c r="A49" i="6"/>
  <c r="BB43" i="6"/>
  <c r="AZ43" i="6"/>
  <c r="AV43" i="6"/>
  <c r="AT43" i="6"/>
  <c r="AP43" i="6"/>
  <c r="AN43" i="6"/>
  <c r="AJ43" i="6"/>
  <c r="AH43" i="6"/>
  <c r="AE43" i="6"/>
  <c r="AD43" i="6"/>
  <c r="AB43" i="6"/>
  <c r="AA43" i="6"/>
  <c r="X43" i="6"/>
  <c r="V43" i="6"/>
  <c r="R43" i="6"/>
  <c r="P43" i="6"/>
  <c r="L43" i="6"/>
  <c r="J43" i="6"/>
  <c r="F43" i="6"/>
  <c r="D43" i="6"/>
  <c r="BB42" i="6"/>
  <c r="AZ42" i="6"/>
  <c r="AV42" i="6"/>
  <c r="AT42" i="6"/>
  <c r="AP42" i="6"/>
  <c r="AN42" i="6"/>
  <c r="AJ42" i="6"/>
  <c r="AH42" i="6"/>
  <c r="AE42" i="6"/>
  <c r="AD42" i="6"/>
  <c r="AB42" i="6"/>
  <c r="AA42" i="6"/>
  <c r="X42" i="6"/>
  <c r="V42" i="6"/>
  <c r="R42" i="6"/>
  <c r="P42" i="6"/>
  <c r="L42" i="6"/>
  <c r="J42" i="6"/>
  <c r="F42" i="6"/>
  <c r="D42" i="6"/>
  <c r="BB41" i="6"/>
  <c r="AZ41" i="6"/>
  <c r="AV41" i="6"/>
  <c r="AT41" i="6"/>
  <c r="AP41" i="6"/>
  <c r="AN41" i="6"/>
  <c r="AJ41" i="6"/>
  <c r="AH41" i="6"/>
  <c r="AE41" i="6"/>
  <c r="AD41" i="6"/>
  <c r="AB41" i="6"/>
  <c r="AA41" i="6"/>
  <c r="X41" i="6"/>
  <c r="V41" i="6"/>
  <c r="R41" i="6"/>
  <c r="P41" i="6"/>
  <c r="L41" i="6"/>
  <c r="J41" i="6"/>
  <c r="F41" i="6"/>
  <c r="D41" i="6"/>
  <c r="A41" i="6"/>
  <c r="BS40" i="6"/>
  <c r="AX40" i="6"/>
  <c r="AR40" i="6"/>
  <c r="AL40" i="6"/>
  <c r="AJ40" i="6"/>
  <c r="AF40" i="6"/>
  <c r="AD40" i="6"/>
  <c r="Z40" i="6"/>
  <c r="T40" i="6"/>
  <c r="N40" i="6"/>
  <c r="L40" i="6"/>
  <c r="H40" i="6"/>
  <c r="B40" i="6"/>
  <c r="A40" i="6"/>
  <c r="BI39" i="6"/>
  <c r="AY43" i="6" s="1"/>
  <c r="BE39" i="6"/>
  <c r="BC43" i="6" s="1"/>
  <c r="AV39" i="6"/>
  <c r="AT39" i="6"/>
  <c r="AQ39" i="6"/>
  <c r="AP39" i="6"/>
  <c r="AN39" i="6"/>
  <c r="AJ39" i="6"/>
  <c r="AH39" i="6"/>
  <c r="AD39" i="6"/>
  <c r="AB39" i="6"/>
  <c r="X39" i="6"/>
  <c r="V39" i="6"/>
  <c r="R39" i="6"/>
  <c r="P39" i="6"/>
  <c r="L39" i="6"/>
  <c r="J39" i="6"/>
  <c r="F39" i="6"/>
  <c r="D39" i="6"/>
  <c r="BI38" i="6"/>
  <c r="AY42" i="6" s="1"/>
  <c r="BE38" i="6"/>
  <c r="BC42" i="6" s="1"/>
  <c r="AV38" i="6"/>
  <c r="AT38" i="6"/>
  <c r="AP38" i="6"/>
  <c r="AN38" i="6"/>
  <c r="AJ38" i="6"/>
  <c r="AH38" i="6"/>
  <c r="AD38" i="6"/>
  <c r="AB38" i="6"/>
  <c r="X38" i="6"/>
  <c r="V38" i="6"/>
  <c r="U38" i="6"/>
  <c r="R38" i="6"/>
  <c r="P38" i="6"/>
  <c r="L38" i="6"/>
  <c r="J38" i="6"/>
  <c r="F38" i="6"/>
  <c r="D38" i="6"/>
  <c r="BI37" i="6"/>
  <c r="AY41" i="6" s="1"/>
  <c r="BE37" i="6"/>
  <c r="BC41" i="6" s="1"/>
  <c r="AV37" i="6"/>
  <c r="AT37" i="6"/>
  <c r="AP37" i="6"/>
  <c r="AN37" i="6"/>
  <c r="AK37" i="6"/>
  <c r="AJ37" i="6"/>
  <c r="AH37" i="6"/>
  <c r="AD37" i="6"/>
  <c r="AB37" i="6"/>
  <c r="X37" i="6"/>
  <c r="V37" i="6"/>
  <c r="R37" i="6"/>
  <c r="P37" i="6"/>
  <c r="L37" i="6"/>
  <c r="J37" i="6"/>
  <c r="F37" i="6"/>
  <c r="D37" i="6"/>
  <c r="A37" i="6"/>
  <c r="BR36" i="6"/>
  <c r="BH36" i="6"/>
  <c r="AZ40" i="6" s="1"/>
  <c r="BE36" i="6"/>
  <c r="BB40" i="6" s="1"/>
  <c r="AR36" i="6"/>
  <c r="AN36" i="6"/>
  <c r="AL36" i="6"/>
  <c r="AF36" i="6"/>
  <c r="Z36" i="6"/>
  <c r="T36" i="6"/>
  <c r="P36" i="6"/>
  <c r="N36" i="6"/>
  <c r="J36" i="6"/>
  <c r="H36" i="6"/>
  <c r="F36" i="6"/>
  <c r="B36" i="6"/>
  <c r="A36" i="6"/>
  <c r="BI35" i="6"/>
  <c r="AS43" i="6" s="1"/>
  <c r="BE35" i="6"/>
  <c r="AW43" i="6" s="1"/>
  <c r="BC35" i="6"/>
  <c r="AS39" i="6" s="1"/>
  <c r="AY35" i="6"/>
  <c r="AW39" i="6" s="1"/>
  <c r="AP35" i="6"/>
  <c r="AN35" i="6"/>
  <c r="AJ35" i="6"/>
  <c r="AH35" i="6"/>
  <c r="AG35" i="6"/>
  <c r="AD35" i="6"/>
  <c r="AB35" i="6"/>
  <c r="X35" i="6"/>
  <c r="V35" i="6"/>
  <c r="R35" i="6"/>
  <c r="P35" i="6"/>
  <c r="L35" i="6"/>
  <c r="J35" i="6"/>
  <c r="F35" i="6"/>
  <c r="D35" i="6"/>
  <c r="BI34" i="6"/>
  <c r="AS42" i="6" s="1"/>
  <c r="BE34" i="6"/>
  <c r="AW42" i="6" s="1"/>
  <c r="BC34" i="6"/>
  <c r="AS38" i="6" s="1"/>
  <c r="AY34" i="6"/>
  <c r="AW38" i="6" s="1"/>
  <c r="AP34" i="6"/>
  <c r="AN34" i="6"/>
  <c r="AJ34" i="6"/>
  <c r="AH34" i="6"/>
  <c r="AD34" i="6"/>
  <c r="AB34" i="6"/>
  <c r="X34" i="6"/>
  <c r="V34" i="6"/>
  <c r="R34" i="6"/>
  <c r="P34" i="6"/>
  <c r="L34" i="6"/>
  <c r="J34" i="6"/>
  <c r="F34" i="6"/>
  <c r="D34" i="6"/>
  <c r="BI33" i="6"/>
  <c r="AS41" i="6" s="1"/>
  <c r="BE33" i="6"/>
  <c r="AW41" i="6" s="1"/>
  <c r="BC33" i="6"/>
  <c r="AS37" i="6" s="1"/>
  <c r="AY33" i="6"/>
  <c r="AW37" i="6" s="1"/>
  <c r="AP33" i="6"/>
  <c r="AN33" i="6"/>
  <c r="AJ33" i="6"/>
  <c r="AH33" i="6"/>
  <c r="AD33" i="6"/>
  <c r="AB33" i="6"/>
  <c r="X33" i="6"/>
  <c r="V33" i="6"/>
  <c r="R33" i="6"/>
  <c r="P33" i="6"/>
  <c r="L33" i="6"/>
  <c r="J33" i="6"/>
  <c r="F33" i="6"/>
  <c r="D33" i="6"/>
  <c r="A33" i="6"/>
  <c r="BH32" i="6"/>
  <c r="AT40" i="6" s="1"/>
  <c r="BE32" i="6"/>
  <c r="AV40" i="6" s="1"/>
  <c r="BB32" i="6"/>
  <c r="AT36" i="6" s="1"/>
  <c r="AY32" i="6"/>
  <c r="AV36" i="6" s="1"/>
  <c r="AP32" i="6"/>
  <c r="AL32" i="6"/>
  <c r="AF32" i="6"/>
  <c r="Z32" i="6"/>
  <c r="T32" i="6"/>
  <c r="N32" i="6"/>
  <c r="H32" i="6"/>
  <c r="B32" i="6"/>
  <c r="A32" i="6"/>
  <c r="BI31" i="6"/>
  <c r="AM43" i="6" s="1"/>
  <c r="BE31" i="6"/>
  <c r="AQ43" i="6" s="1"/>
  <c r="BC31" i="6"/>
  <c r="AM39" i="6" s="1"/>
  <c r="AY31" i="6"/>
  <c r="AW31" i="6"/>
  <c r="AM35" i="6" s="1"/>
  <c r="AS31" i="6"/>
  <c r="AQ35" i="6" s="1"/>
  <c r="AJ31" i="6"/>
  <c r="AH31" i="6"/>
  <c r="AD31" i="6"/>
  <c r="AB31" i="6"/>
  <c r="X31" i="6"/>
  <c r="V31" i="6"/>
  <c r="R31" i="6"/>
  <c r="P31" i="6"/>
  <c r="L31" i="6"/>
  <c r="J31" i="6"/>
  <c r="I31" i="6"/>
  <c r="F31" i="6"/>
  <c r="D31" i="6"/>
  <c r="BI30" i="6"/>
  <c r="AM42" i="6" s="1"/>
  <c r="BE30" i="6"/>
  <c r="AQ42" i="6" s="1"/>
  <c r="BC30" i="6"/>
  <c r="AM38" i="6" s="1"/>
  <c r="AY30" i="6"/>
  <c r="AQ38" i="6" s="1"/>
  <c r="AW30" i="6"/>
  <c r="AM34" i="6" s="1"/>
  <c r="AS30" i="6"/>
  <c r="AQ34" i="6" s="1"/>
  <c r="AJ30" i="6"/>
  <c r="AH30" i="6"/>
  <c r="AD30" i="6"/>
  <c r="AB30" i="6"/>
  <c r="X30" i="6"/>
  <c r="V30" i="6"/>
  <c r="R30" i="6"/>
  <c r="P30" i="6"/>
  <c r="O30" i="6"/>
  <c r="L30" i="6"/>
  <c r="J30" i="6"/>
  <c r="F30" i="6"/>
  <c r="D30" i="6"/>
  <c r="BI29" i="6"/>
  <c r="AM41" i="6" s="1"/>
  <c r="BE29" i="6"/>
  <c r="AQ41" i="6" s="1"/>
  <c r="BC29" i="6"/>
  <c r="AM37" i="6" s="1"/>
  <c r="AY29" i="6"/>
  <c r="AQ37" i="6" s="1"/>
  <c r="AW29" i="6"/>
  <c r="AM33" i="6" s="1"/>
  <c r="AS29" i="6"/>
  <c r="AQ33" i="6" s="1"/>
  <c r="AJ29" i="6"/>
  <c r="AH29" i="6"/>
  <c r="AD29" i="6"/>
  <c r="AB29" i="6"/>
  <c r="AA29" i="6"/>
  <c r="X29" i="6"/>
  <c r="V29" i="6"/>
  <c r="R29" i="6"/>
  <c r="P29" i="6"/>
  <c r="L29" i="6"/>
  <c r="J29" i="6"/>
  <c r="F29" i="6"/>
  <c r="D29" i="6"/>
  <c r="A29" i="6"/>
  <c r="BH28" i="6"/>
  <c r="AN40" i="6" s="1"/>
  <c r="BE28" i="6"/>
  <c r="AP40" i="6" s="1"/>
  <c r="BB28" i="6"/>
  <c r="AY28" i="6"/>
  <c r="AP36" i="6" s="1"/>
  <c r="AV28" i="6"/>
  <c r="AN32" i="6" s="1"/>
  <c r="AS28" i="6"/>
  <c r="AF28" i="6"/>
  <c r="AD28" i="6"/>
  <c r="Z28" i="6"/>
  <c r="T28" i="6"/>
  <c r="N28" i="6"/>
  <c r="H28" i="6"/>
  <c r="B28" i="6"/>
  <c r="A28" i="6"/>
  <c r="BI27" i="6"/>
  <c r="AG43" i="6" s="1"/>
  <c r="BE27" i="6"/>
  <c r="AK43" i="6" s="1"/>
  <c r="BC27" i="6"/>
  <c r="AG39" i="6" s="1"/>
  <c r="AY27" i="6"/>
  <c r="AK39" i="6" s="1"/>
  <c r="AW27" i="6"/>
  <c r="AS27" i="6"/>
  <c r="AK35" i="6" s="1"/>
  <c r="AQ27" i="6"/>
  <c r="AG31" i="6" s="1"/>
  <c r="AM27" i="6"/>
  <c r="AK31" i="6" s="1"/>
  <c r="AD27" i="6"/>
  <c r="AB27" i="6"/>
  <c r="X27" i="6"/>
  <c r="V27" i="6"/>
  <c r="R27" i="6"/>
  <c r="P27" i="6"/>
  <c r="L27" i="6"/>
  <c r="J27" i="6"/>
  <c r="F27" i="6"/>
  <c r="D27" i="6"/>
  <c r="BI26" i="6"/>
  <c r="AG42" i="6" s="1"/>
  <c r="BE26" i="6"/>
  <c r="AK42" i="6" s="1"/>
  <c r="BC26" i="6"/>
  <c r="AG38" i="6" s="1"/>
  <c r="AY26" i="6"/>
  <c r="AK38" i="6" s="1"/>
  <c r="AW26" i="6"/>
  <c r="AG34" i="6" s="1"/>
  <c r="AS26" i="6"/>
  <c r="AK34" i="6" s="1"/>
  <c r="AQ26" i="6"/>
  <c r="AG30" i="6" s="1"/>
  <c r="AM26" i="6"/>
  <c r="AK30" i="6" s="1"/>
  <c r="AD26" i="6"/>
  <c r="AB26" i="6"/>
  <c r="X26" i="6"/>
  <c r="V26" i="6"/>
  <c r="S26" i="6"/>
  <c r="R26" i="6"/>
  <c r="P26" i="6"/>
  <c r="L26" i="6"/>
  <c r="J26" i="6"/>
  <c r="F26" i="6"/>
  <c r="D26" i="6"/>
  <c r="BI25" i="6"/>
  <c r="AG41" i="6" s="1"/>
  <c r="BE25" i="6"/>
  <c r="AK41" i="6" s="1"/>
  <c r="BC25" i="6"/>
  <c r="AG37" i="6" s="1"/>
  <c r="AY25" i="6"/>
  <c r="AW25" i="6"/>
  <c r="AG33" i="6" s="1"/>
  <c r="AS25" i="6"/>
  <c r="AK33" i="6" s="1"/>
  <c r="AQ25" i="6"/>
  <c r="AG29" i="6" s="1"/>
  <c r="AM25" i="6"/>
  <c r="AK29" i="6" s="1"/>
  <c r="AE25" i="6"/>
  <c r="AD25" i="6"/>
  <c r="AB25" i="6"/>
  <c r="X25" i="6"/>
  <c r="V25" i="6"/>
  <c r="S25" i="6"/>
  <c r="R25" i="6"/>
  <c r="P25" i="6"/>
  <c r="L25" i="6"/>
  <c r="J25" i="6"/>
  <c r="F25" i="6"/>
  <c r="D25" i="6"/>
  <c r="A25" i="6"/>
  <c r="BH24" i="6"/>
  <c r="AH40" i="6" s="1"/>
  <c r="BE24" i="6"/>
  <c r="BB24" i="6"/>
  <c r="AH36" i="6" s="1"/>
  <c r="AY24" i="6"/>
  <c r="AJ36" i="6" s="1"/>
  <c r="AV24" i="6"/>
  <c r="AH32" i="6" s="1"/>
  <c r="AS24" i="6"/>
  <c r="AJ32" i="6" s="1"/>
  <c r="AP24" i="6"/>
  <c r="AH28" i="6" s="1"/>
  <c r="AM24" i="6"/>
  <c r="AJ28" i="6" s="1"/>
  <c r="Z24" i="6"/>
  <c r="T24" i="6"/>
  <c r="N24" i="6"/>
  <c r="H24" i="6"/>
  <c r="B24" i="6"/>
  <c r="A24" i="6"/>
  <c r="BI23" i="6"/>
  <c r="BE23" i="6"/>
  <c r="BC23" i="6"/>
  <c r="AY23" i="6"/>
  <c r="AW23" i="6"/>
  <c r="AS23" i="6"/>
  <c r="AQ23" i="6"/>
  <c r="AM23" i="6"/>
  <c r="AK23" i="6"/>
  <c r="AG23" i="6"/>
  <c r="X23" i="6"/>
  <c r="V23" i="6"/>
  <c r="S23" i="6"/>
  <c r="R23" i="6"/>
  <c r="P23" i="6"/>
  <c r="O23" i="6"/>
  <c r="L23" i="6"/>
  <c r="J23" i="6"/>
  <c r="F23" i="6"/>
  <c r="D23" i="6"/>
  <c r="BI22" i="6"/>
  <c r="BE22" i="6"/>
  <c r="BC22" i="6"/>
  <c r="AY22" i="6"/>
  <c r="AW22" i="6"/>
  <c r="AS22" i="6"/>
  <c r="AQ22" i="6"/>
  <c r="AM22" i="6"/>
  <c r="AK22" i="6"/>
  <c r="AG22" i="6"/>
  <c r="X22" i="6"/>
  <c r="V22" i="6"/>
  <c r="S22" i="6"/>
  <c r="R22" i="6"/>
  <c r="P22" i="6"/>
  <c r="O22" i="6"/>
  <c r="L22" i="6"/>
  <c r="J22" i="6"/>
  <c r="F22" i="6"/>
  <c r="D22" i="6"/>
  <c r="BI21" i="6"/>
  <c r="BE21" i="6"/>
  <c r="BC21" i="6"/>
  <c r="AY21" i="6"/>
  <c r="AW21" i="6"/>
  <c r="AS21" i="6"/>
  <c r="AQ21" i="6"/>
  <c r="AM21" i="6"/>
  <c r="AK21" i="6"/>
  <c r="AG21" i="6"/>
  <c r="X21" i="6"/>
  <c r="V21" i="6"/>
  <c r="S21" i="6"/>
  <c r="R21" i="6"/>
  <c r="P21" i="6"/>
  <c r="O21" i="6"/>
  <c r="L21" i="6"/>
  <c r="J21" i="6"/>
  <c r="F21" i="6"/>
  <c r="D21" i="6"/>
  <c r="A21" i="6"/>
  <c r="CA20" i="6" s="1"/>
  <c r="BH20" i="6"/>
  <c r="BE20" i="6"/>
  <c r="BB20" i="6"/>
  <c r="AY20" i="6"/>
  <c r="AV20" i="6"/>
  <c r="AS20" i="6"/>
  <c r="AP20" i="6"/>
  <c r="AM20" i="6"/>
  <c r="AJ20" i="6"/>
  <c r="AG20" i="6"/>
  <c r="W20" i="6"/>
  <c r="Q20" i="6"/>
  <c r="N20" i="6"/>
  <c r="K20" i="6"/>
  <c r="H20" i="6"/>
  <c r="E20" i="6"/>
  <c r="B20" i="6"/>
  <c r="A20" i="6"/>
  <c r="CB20" i="6" s="1"/>
  <c r="BI19" i="6"/>
  <c r="AA39" i="6" s="1"/>
  <c r="BE19" i="6"/>
  <c r="AE39" i="6" s="1"/>
  <c r="BC19" i="6"/>
  <c r="AA35" i="6" s="1"/>
  <c r="AY19" i="6"/>
  <c r="Y39" i="6" s="1"/>
  <c r="AW19" i="6"/>
  <c r="AA31" i="6" s="1"/>
  <c r="AS19" i="6"/>
  <c r="Y35" i="6" s="1"/>
  <c r="AQ19" i="6"/>
  <c r="AM19" i="6"/>
  <c r="Y31" i="6" s="1"/>
  <c r="AK19" i="6"/>
  <c r="U27" i="6" s="1"/>
  <c r="AG19" i="6"/>
  <c r="Y27" i="6" s="1"/>
  <c r="AE19" i="6"/>
  <c r="AA19" i="6"/>
  <c r="AB16" i="6" s="1"/>
  <c r="X20" i="6" s="1"/>
  <c r="R19" i="6"/>
  <c r="P19" i="6"/>
  <c r="L19" i="6"/>
  <c r="J19" i="6"/>
  <c r="F19" i="6"/>
  <c r="D19" i="6"/>
  <c r="BI18" i="6"/>
  <c r="BE18" i="6"/>
  <c r="BC18" i="6"/>
  <c r="AA34" i="6" s="1"/>
  <c r="AY18" i="6"/>
  <c r="AE34" i="6" s="1"/>
  <c r="AW18" i="6"/>
  <c r="AA30" i="6" s="1"/>
  <c r="AS18" i="6"/>
  <c r="Y34" i="6" s="1"/>
  <c r="AQ18" i="6"/>
  <c r="AM18" i="6"/>
  <c r="AE26" i="6" s="1"/>
  <c r="AK18" i="6"/>
  <c r="U26" i="6" s="1"/>
  <c r="AG18" i="6"/>
  <c r="Y26" i="6" s="1"/>
  <c r="AE18" i="6"/>
  <c r="AA18" i="6"/>
  <c r="R18" i="6"/>
  <c r="P18" i="6"/>
  <c r="L18" i="6"/>
  <c r="J18" i="6"/>
  <c r="F18" i="6"/>
  <c r="D18" i="6"/>
  <c r="BI17" i="6"/>
  <c r="BE17" i="6"/>
  <c r="AE37" i="6" s="1"/>
  <c r="BC17" i="6"/>
  <c r="AA33" i="6" s="1"/>
  <c r="AY17" i="6"/>
  <c r="AE33" i="6" s="1"/>
  <c r="AW17" i="6"/>
  <c r="U33" i="6" s="1"/>
  <c r="AS17" i="6"/>
  <c r="Y33" i="6" s="1"/>
  <c r="AQ17" i="6"/>
  <c r="AM17" i="6"/>
  <c r="Y29" i="6" s="1"/>
  <c r="AK17" i="6"/>
  <c r="U25" i="6" s="1"/>
  <c r="AG17" i="6"/>
  <c r="Y25" i="6" s="1"/>
  <c r="AE17" i="6"/>
  <c r="AA17" i="6"/>
  <c r="R17" i="6"/>
  <c r="P17" i="6"/>
  <c r="L17" i="6"/>
  <c r="J17" i="6"/>
  <c r="F17" i="6"/>
  <c r="D17" i="6"/>
  <c r="A17" i="6"/>
  <c r="CA16" i="6" s="1"/>
  <c r="BH16" i="6"/>
  <c r="AB36" i="6" s="1"/>
  <c r="BE16" i="6"/>
  <c r="AD36" i="6" s="1"/>
  <c r="BB16" i="6"/>
  <c r="V36" i="6" s="1"/>
  <c r="AY16" i="6"/>
  <c r="AD32" i="6" s="1"/>
  <c r="AV16" i="6"/>
  <c r="V32" i="6" s="1"/>
  <c r="AS16" i="6"/>
  <c r="X32" i="6" s="1"/>
  <c r="AP16" i="6"/>
  <c r="AM16" i="6"/>
  <c r="AJ16" i="6"/>
  <c r="V24" i="6" s="1"/>
  <c r="AG16" i="6"/>
  <c r="X24" i="6" s="1"/>
  <c r="AD16" i="6"/>
  <c r="V20" i="6" s="1"/>
  <c r="Q16" i="6"/>
  <c r="N16" i="6"/>
  <c r="K16" i="6"/>
  <c r="H16" i="6"/>
  <c r="E16" i="6"/>
  <c r="B16" i="6"/>
  <c r="A16" i="6"/>
  <c r="CB16" i="6" s="1"/>
  <c r="BI15" i="6"/>
  <c r="O43" i="6" s="1"/>
  <c r="BE15" i="6"/>
  <c r="S43" i="6" s="1"/>
  <c r="BC15" i="6"/>
  <c r="O39" i="6" s="1"/>
  <c r="AY15" i="6"/>
  <c r="S39" i="6" s="1"/>
  <c r="AW15" i="6"/>
  <c r="O35" i="6" s="1"/>
  <c r="AS15" i="6"/>
  <c r="S35" i="6" s="1"/>
  <c r="AQ15" i="6"/>
  <c r="O31" i="6" s="1"/>
  <c r="AM15" i="6"/>
  <c r="S31" i="6" s="1"/>
  <c r="AK15" i="6"/>
  <c r="O27" i="6" s="1"/>
  <c r="AG15" i="6"/>
  <c r="S27" i="6" s="1"/>
  <c r="AE15" i="6"/>
  <c r="AA15" i="6"/>
  <c r="Y15" i="6"/>
  <c r="I23" i="6" s="1"/>
  <c r="U15" i="6"/>
  <c r="L15" i="6"/>
  <c r="J15" i="6"/>
  <c r="F15" i="6"/>
  <c r="D15" i="6"/>
  <c r="BI14" i="6"/>
  <c r="O42" i="6" s="1"/>
  <c r="BE14" i="6"/>
  <c r="S42" i="6" s="1"/>
  <c r="BC14" i="6"/>
  <c r="O38" i="6" s="1"/>
  <c r="AY14" i="6"/>
  <c r="S38" i="6" s="1"/>
  <c r="AW14" i="6"/>
  <c r="O34" i="6" s="1"/>
  <c r="AS14" i="6"/>
  <c r="S34" i="6" s="1"/>
  <c r="AQ14" i="6"/>
  <c r="AM14" i="6"/>
  <c r="S30" i="6" s="1"/>
  <c r="AK14" i="6"/>
  <c r="O26" i="6" s="1"/>
  <c r="AE14" i="6"/>
  <c r="AD12" i="6" s="1"/>
  <c r="P20" i="6" s="1"/>
  <c r="AA14" i="6"/>
  <c r="Y14" i="6"/>
  <c r="I22" i="6" s="1"/>
  <c r="U14" i="6"/>
  <c r="M22" i="6" s="1"/>
  <c r="L14" i="6"/>
  <c r="J14" i="6"/>
  <c r="F14" i="6"/>
  <c r="D14" i="6"/>
  <c r="BI13" i="6"/>
  <c r="O41" i="6" s="1"/>
  <c r="BE13" i="6"/>
  <c r="S41" i="6" s="1"/>
  <c r="BC13" i="6"/>
  <c r="O37" i="6" s="1"/>
  <c r="AY13" i="6"/>
  <c r="S37" i="6" s="1"/>
  <c r="AW13" i="6"/>
  <c r="O33" i="6" s="1"/>
  <c r="AS13" i="6"/>
  <c r="S33" i="6" s="1"/>
  <c r="AQ13" i="6"/>
  <c r="O29" i="6" s="1"/>
  <c r="AM13" i="6"/>
  <c r="S29" i="6" s="1"/>
  <c r="AK13" i="6"/>
  <c r="O25" i="6" s="1"/>
  <c r="AE13" i="6"/>
  <c r="AA13" i="6"/>
  <c r="AB12" i="6" s="1"/>
  <c r="Y13" i="6"/>
  <c r="U13" i="6"/>
  <c r="M21" i="6" s="1"/>
  <c r="L13" i="6"/>
  <c r="J13" i="6"/>
  <c r="BR12" i="6" s="1"/>
  <c r="F13" i="6"/>
  <c r="D13" i="6"/>
  <c r="A13" i="6"/>
  <c r="CA12" i="6" s="1"/>
  <c r="BH12" i="6"/>
  <c r="P40" i="6" s="1"/>
  <c r="BE12" i="6"/>
  <c r="R40" i="6" s="1"/>
  <c r="BB12" i="6"/>
  <c r="AY12" i="6"/>
  <c r="R36" i="6" s="1"/>
  <c r="AV12" i="6"/>
  <c r="P32" i="6" s="1"/>
  <c r="AS12" i="6"/>
  <c r="R32" i="6" s="1"/>
  <c r="AP12" i="6"/>
  <c r="P28" i="6" s="1"/>
  <c r="AM12" i="6"/>
  <c r="R28" i="6" s="1"/>
  <c r="AJ12" i="6"/>
  <c r="P24" i="6" s="1"/>
  <c r="AG12" i="6"/>
  <c r="R24" i="6" s="1"/>
  <c r="K12" i="6"/>
  <c r="H12" i="6"/>
  <c r="E12" i="6"/>
  <c r="D12" i="6"/>
  <c r="B12" i="6"/>
  <c r="A12" i="6"/>
  <c r="CB12" i="6" s="1"/>
  <c r="BI11" i="6"/>
  <c r="I43" i="6" s="1"/>
  <c r="BE11" i="6"/>
  <c r="M43" i="6" s="1"/>
  <c r="BC11" i="6"/>
  <c r="I39" i="6" s="1"/>
  <c r="AY11" i="6"/>
  <c r="M39" i="6" s="1"/>
  <c r="AW11" i="6"/>
  <c r="I35" i="6" s="1"/>
  <c r="AS11" i="6"/>
  <c r="M35" i="6" s="1"/>
  <c r="AQ11" i="6"/>
  <c r="AM11" i="6"/>
  <c r="AK11" i="6"/>
  <c r="I27" i="6" s="1"/>
  <c r="AG11" i="6"/>
  <c r="M27" i="6" s="1"/>
  <c r="AE11" i="6"/>
  <c r="AA11" i="6"/>
  <c r="Y11" i="6"/>
  <c r="U11" i="6"/>
  <c r="G23" i="6" s="1"/>
  <c r="S11" i="6"/>
  <c r="I15" i="6" s="1"/>
  <c r="O11" i="6"/>
  <c r="M15" i="6" s="1"/>
  <c r="F11" i="6"/>
  <c r="D11" i="6"/>
  <c r="BI10" i="6"/>
  <c r="I42" i="6" s="1"/>
  <c r="BE10" i="6"/>
  <c r="M42" i="6" s="1"/>
  <c r="BC10" i="6"/>
  <c r="I38" i="6" s="1"/>
  <c r="AY10" i="6"/>
  <c r="M38" i="6" s="1"/>
  <c r="AW10" i="6"/>
  <c r="I34" i="6" s="1"/>
  <c r="AS10" i="6"/>
  <c r="M34" i="6" s="1"/>
  <c r="AQ10" i="6"/>
  <c r="AM10" i="6"/>
  <c r="AK10" i="6"/>
  <c r="I26" i="6" s="1"/>
  <c r="AG10" i="6"/>
  <c r="M26" i="6" s="1"/>
  <c r="AE10" i="6"/>
  <c r="AA10" i="6"/>
  <c r="Y10" i="6"/>
  <c r="C22" i="6" s="1"/>
  <c r="U10" i="6"/>
  <c r="M18" i="6" s="1"/>
  <c r="S10" i="6"/>
  <c r="I14" i="6" s="1"/>
  <c r="O10" i="6"/>
  <c r="P8" i="6" s="1"/>
  <c r="L12" i="6" s="1"/>
  <c r="F10" i="6"/>
  <c r="D10" i="6"/>
  <c r="BI9" i="6"/>
  <c r="I41" i="6" s="1"/>
  <c r="BE9" i="6"/>
  <c r="M41" i="6" s="1"/>
  <c r="BC9" i="6"/>
  <c r="I37" i="6" s="1"/>
  <c r="AY9" i="6"/>
  <c r="M37" i="6" s="1"/>
  <c r="AW9" i="6"/>
  <c r="I33" i="6" s="1"/>
  <c r="AS9" i="6"/>
  <c r="M33" i="6" s="1"/>
  <c r="AQ9" i="6"/>
  <c r="AM9" i="6"/>
  <c r="AK9" i="6"/>
  <c r="I25" i="6" s="1"/>
  <c r="AG9" i="6"/>
  <c r="M25" i="6" s="1"/>
  <c r="AE9" i="6"/>
  <c r="AA9" i="6"/>
  <c r="AB8" i="6" s="1"/>
  <c r="Y9" i="6"/>
  <c r="U9" i="6"/>
  <c r="S9" i="6"/>
  <c r="I13" i="6" s="1"/>
  <c r="O9" i="6"/>
  <c r="M13" i="6" s="1"/>
  <c r="F9" i="6"/>
  <c r="D9" i="6"/>
  <c r="A9" i="6"/>
  <c r="CA8" i="6" s="1"/>
  <c r="BH8" i="6"/>
  <c r="J40" i="6" s="1"/>
  <c r="BE8" i="6"/>
  <c r="BB8" i="6"/>
  <c r="AY8" i="6"/>
  <c r="L36" i="6" s="1"/>
  <c r="AV8" i="6"/>
  <c r="J32" i="6" s="1"/>
  <c r="AS8" i="6"/>
  <c r="L32" i="6" s="1"/>
  <c r="AP8" i="6"/>
  <c r="J28" i="6" s="1"/>
  <c r="AM8" i="6"/>
  <c r="L28" i="6" s="1"/>
  <c r="AJ8" i="6"/>
  <c r="J24" i="6" s="1"/>
  <c r="AG8" i="6"/>
  <c r="R8" i="6"/>
  <c r="J12" i="6" s="1"/>
  <c r="E8" i="6"/>
  <c r="B8" i="6"/>
  <c r="A8" i="6"/>
  <c r="CB8" i="6" s="1"/>
  <c r="BI7" i="6"/>
  <c r="C43" i="6" s="1"/>
  <c r="BE7" i="6"/>
  <c r="G43" i="6" s="1"/>
  <c r="BC7" i="6"/>
  <c r="C39" i="6" s="1"/>
  <c r="AY7" i="6"/>
  <c r="G39" i="6" s="1"/>
  <c r="AW7" i="6"/>
  <c r="C35" i="6" s="1"/>
  <c r="AS7" i="6"/>
  <c r="G35" i="6" s="1"/>
  <c r="AQ7" i="6"/>
  <c r="C31" i="6" s="1"/>
  <c r="AM7" i="6"/>
  <c r="AK7" i="6"/>
  <c r="C27" i="6" s="1"/>
  <c r="AG7" i="6"/>
  <c r="G27" i="6" s="1"/>
  <c r="AE7" i="6"/>
  <c r="AA7" i="6"/>
  <c r="Y7" i="6"/>
  <c r="C19" i="6" s="1"/>
  <c r="U7" i="6"/>
  <c r="G19" i="6" s="1"/>
  <c r="S7" i="6"/>
  <c r="C15" i="6" s="1"/>
  <c r="O7" i="6"/>
  <c r="G15" i="6" s="1"/>
  <c r="M7" i="6"/>
  <c r="C11" i="6" s="1"/>
  <c r="I7" i="6"/>
  <c r="BI6" i="6"/>
  <c r="C42" i="6" s="1"/>
  <c r="BE6" i="6"/>
  <c r="G42" i="6" s="1"/>
  <c r="BC6" i="6"/>
  <c r="C38" i="6" s="1"/>
  <c r="AY6" i="6"/>
  <c r="G38" i="6" s="1"/>
  <c r="AW6" i="6"/>
  <c r="C34" i="6" s="1"/>
  <c r="AS6" i="6"/>
  <c r="G34" i="6" s="1"/>
  <c r="AQ6" i="6"/>
  <c r="I30" i="6" s="1"/>
  <c r="AM6" i="6"/>
  <c r="AK6" i="6"/>
  <c r="C26" i="6" s="1"/>
  <c r="AG6" i="6"/>
  <c r="G26" i="6" s="1"/>
  <c r="AE6" i="6"/>
  <c r="AA6" i="6"/>
  <c r="Y6" i="6"/>
  <c r="C18" i="6" s="1"/>
  <c r="U6" i="6"/>
  <c r="G18" i="6" s="1"/>
  <c r="S6" i="6"/>
  <c r="C14" i="6" s="1"/>
  <c r="O6" i="6"/>
  <c r="M6" i="6"/>
  <c r="C10" i="6" s="1"/>
  <c r="I6" i="6"/>
  <c r="G10" i="6" s="1"/>
  <c r="BI5" i="6"/>
  <c r="C41" i="6" s="1"/>
  <c r="BE5" i="6"/>
  <c r="G41" i="6" s="1"/>
  <c r="BC5" i="6"/>
  <c r="C37" i="6" s="1"/>
  <c r="AY5" i="6"/>
  <c r="G37" i="6" s="1"/>
  <c r="AW5" i="6"/>
  <c r="C33" i="6" s="1"/>
  <c r="AU5" i="6"/>
  <c r="AS5" i="6"/>
  <c r="G33" i="6" s="1"/>
  <c r="AQ5" i="6"/>
  <c r="I29" i="6" s="1"/>
  <c r="AM5" i="6"/>
  <c r="G29" i="6" s="1"/>
  <c r="AK5" i="6"/>
  <c r="C25" i="6" s="1"/>
  <c r="AG5" i="6"/>
  <c r="G25" i="6" s="1"/>
  <c r="AE5" i="6"/>
  <c r="AD4" i="6" s="1"/>
  <c r="D20" i="6" s="1"/>
  <c r="AA5" i="6"/>
  <c r="AB4" i="6" s="1"/>
  <c r="F20" i="6" s="1"/>
  <c r="Y5" i="6"/>
  <c r="U5" i="6"/>
  <c r="S5" i="6"/>
  <c r="C13" i="6" s="1"/>
  <c r="O5" i="6"/>
  <c r="G13" i="6" s="1"/>
  <c r="M5" i="6"/>
  <c r="C9" i="6" s="1"/>
  <c r="I5" i="6"/>
  <c r="G9" i="6" s="1"/>
  <c r="A5" i="6"/>
  <c r="CA4" i="6" s="1"/>
  <c r="CG4" i="6"/>
  <c r="BS4" i="6"/>
  <c r="BR4" i="6"/>
  <c r="BY4" i="6" s="1"/>
  <c r="BT4" i="6" s="1"/>
  <c r="BH4" i="6"/>
  <c r="D40" i="6" s="1"/>
  <c r="BE4" i="6"/>
  <c r="F40" i="6" s="1"/>
  <c r="BB4" i="6"/>
  <c r="D36" i="6" s="1"/>
  <c r="AY4" i="6"/>
  <c r="AV4" i="6"/>
  <c r="D32" i="6" s="1"/>
  <c r="AS4" i="6"/>
  <c r="F32" i="6" s="1"/>
  <c r="AP4" i="6"/>
  <c r="D28" i="6" s="1"/>
  <c r="AM4" i="6"/>
  <c r="F28" i="6" s="1"/>
  <c r="AJ4" i="6"/>
  <c r="D24" i="6" s="1"/>
  <c r="AG4" i="6"/>
  <c r="F24" i="6" s="1"/>
  <c r="R4" i="6"/>
  <c r="A4" i="6"/>
  <c r="CB4" i="6" s="1"/>
  <c r="BD49" i="5"/>
  <c r="AX49" i="5"/>
  <c r="AR49" i="5"/>
  <c r="AL49" i="5"/>
  <c r="AF49" i="5"/>
  <c r="AB49" i="5"/>
  <c r="V49" i="5"/>
  <c r="A49" i="5"/>
  <c r="BB43" i="5"/>
  <c r="AZ43" i="5"/>
  <c r="AV43" i="5"/>
  <c r="AT43" i="5"/>
  <c r="AP43" i="5"/>
  <c r="AN43" i="5"/>
  <c r="AJ43" i="5"/>
  <c r="AH43" i="5"/>
  <c r="AD43" i="5"/>
  <c r="AB43" i="5"/>
  <c r="X43" i="5"/>
  <c r="V43" i="5"/>
  <c r="U43" i="5"/>
  <c r="R43" i="5"/>
  <c r="P43" i="5"/>
  <c r="L43" i="5"/>
  <c r="J43" i="5"/>
  <c r="F43" i="5"/>
  <c r="D43" i="5"/>
  <c r="BB42" i="5"/>
  <c r="AZ42" i="5"/>
  <c r="AY42" i="5"/>
  <c r="AV42" i="5"/>
  <c r="AT42" i="5"/>
  <c r="AP42" i="5"/>
  <c r="AN42" i="5"/>
  <c r="AJ42" i="5"/>
  <c r="AH42" i="5"/>
  <c r="AD42" i="5"/>
  <c r="AB42" i="5"/>
  <c r="X42" i="5"/>
  <c r="V42" i="5"/>
  <c r="R42" i="5"/>
  <c r="P42" i="5"/>
  <c r="L42" i="5"/>
  <c r="J42" i="5"/>
  <c r="F42" i="5"/>
  <c r="D42" i="5"/>
  <c r="BB41" i="5"/>
  <c r="AZ41" i="5"/>
  <c r="AV41" i="5"/>
  <c r="AT41" i="5"/>
  <c r="AP41" i="5"/>
  <c r="AN41" i="5"/>
  <c r="AJ41" i="5"/>
  <c r="AH41" i="5"/>
  <c r="AD41" i="5"/>
  <c r="AB41" i="5"/>
  <c r="X41" i="5"/>
  <c r="V41" i="5"/>
  <c r="R41" i="5"/>
  <c r="P41" i="5"/>
  <c r="L41" i="5"/>
  <c r="J41" i="5"/>
  <c r="F41" i="5"/>
  <c r="D41" i="5"/>
  <c r="A41" i="5"/>
  <c r="AX40" i="5"/>
  <c r="AR40" i="5"/>
  <c r="AL40" i="5"/>
  <c r="AJ40" i="5"/>
  <c r="AF40" i="5"/>
  <c r="AD40" i="5"/>
  <c r="Z40" i="5"/>
  <c r="T40" i="5"/>
  <c r="N40" i="5"/>
  <c r="L40" i="5"/>
  <c r="H40" i="5"/>
  <c r="B40" i="5"/>
  <c r="A40" i="5"/>
  <c r="BI39" i="5"/>
  <c r="AY43" i="5" s="1"/>
  <c r="BE39" i="5"/>
  <c r="BC43" i="5" s="1"/>
  <c r="AV39" i="5"/>
  <c r="AT39" i="5"/>
  <c r="AP39" i="5"/>
  <c r="AN39" i="5"/>
  <c r="AJ39" i="5"/>
  <c r="AH39" i="5"/>
  <c r="AD39" i="5"/>
  <c r="AB39" i="5"/>
  <c r="X39" i="5"/>
  <c r="V39" i="5"/>
  <c r="R39" i="5"/>
  <c r="P39" i="5"/>
  <c r="L39" i="5"/>
  <c r="J39" i="5"/>
  <c r="F39" i="5"/>
  <c r="D39" i="5"/>
  <c r="BI38" i="5"/>
  <c r="BE38" i="5"/>
  <c r="BC42" i="5" s="1"/>
  <c r="AV38" i="5"/>
  <c r="AT38" i="5"/>
  <c r="AP38" i="5"/>
  <c r="AN38" i="5"/>
  <c r="AJ38" i="5"/>
  <c r="AH38" i="5"/>
  <c r="AD38" i="5"/>
  <c r="AB38" i="5"/>
  <c r="X38" i="5"/>
  <c r="V38" i="5"/>
  <c r="U38" i="5"/>
  <c r="R38" i="5"/>
  <c r="P38" i="5"/>
  <c r="L38" i="5"/>
  <c r="J38" i="5"/>
  <c r="F38" i="5"/>
  <c r="D38" i="5"/>
  <c r="BI37" i="5"/>
  <c r="AY41" i="5" s="1"/>
  <c r="BE37" i="5"/>
  <c r="BC41" i="5" s="1"/>
  <c r="AV37" i="5"/>
  <c r="AT37" i="5"/>
  <c r="AP37" i="5"/>
  <c r="AN37" i="5"/>
  <c r="AK37" i="5"/>
  <c r="AJ37" i="5"/>
  <c r="AH37" i="5"/>
  <c r="AG37" i="5"/>
  <c r="AD37" i="5"/>
  <c r="AB37" i="5"/>
  <c r="X37" i="5"/>
  <c r="V37" i="5"/>
  <c r="U37" i="5"/>
  <c r="R37" i="5"/>
  <c r="P37" i="5"/>
  <c r="L37" i="5"/>
  <c r="J37" i="5"/>
  <c r="F37" i="5"/>
  <c r="D37" i="5"/>
  <c r="A37" i="5"/>
  <c r="BH36" i="5"/>
  <c r="AZ40" i="5" s="1"/>
  <c r="BE36" i="5"/>
  <c r="BB40" i="5" s="1"/>
  <c r="AR36" i="5"/>
  <c r="AP36" i="5"/>
  <c r="AN36" i="5"/>
  <c r="AL36" i="5"/>
  <c r="AF36" i="5"/>
  <c r="Z36" i="5"/>
  <c r="T36" i="5"/>
  <c r="P36" i="5"/>
  <c r="N36" i="5"/>
  <c r="J36" i="5"/>
  <c r="H36" i="5"/>
  <c r="F36" i="5"/>
  <c r="B36" i="5"/>
  <c r="A36" i="5"/>
  <c r="BI35" i="5"/>
  <c r="AS43" i="5" s="1"/>
  <c r="BE35" i="5"/>
  <c r="AW43" i="5" s="1"/>
  <c r="BC35" i="5"/>
  <c r="AS39" i="5" s="1"/>
  <c r="AY35" i="5"/>
  <c r="AW39" i="5" s="1"/>
  <c r="AP35" i="5"/>
  <c r="AN35" i="5"/>
  <c r="AJ35" i="5"/>
  <c r="AH35" i="5"/>
  <c r="AE35" i="5"/>
  <c r="AD35" i="5"/>
  <c r="AB35" i="5"/>
  <c r="X35" i="5"/>
  <c r="V35" i="5"/>
  <c r="R35" i="5"/>
  <c r="P35" i="5"/>
  <c r="L35" i="5"/>
  <c r="J35" i="5"/>
  <c r="F35" i="5"/>
  <c r="D35" i="5"/>
  <c r="BI34" i="5"/>
  <c r="AS42" i="5" s="1"/>
  <c r="BE34" i="5"/>
  <c r="AW42" i="5" s="1"/>
  <c r="BC34" i="5"/>
  <c r="AS38" i="5" s="1"/>
  <c r="AY34" i="5"/>
  <c r="AW38" i="5" s="1"/>
  <c r="AP34" i="5"/>
  <c r="AN34" i="5"/>
  <c r="AJ34" i="5"/>
  <c r="AH34" i="5"/>
  <c r="AE34" i="5"/>
  <c r="AD34" i="5"/>
  <c r="AB34" i="5"/>
  <c r="X34" i="5"/>
  <c r="V34" i="5"/>
  <c r="R34" i="5"/>
  <c r="P34" i="5"/>
  <c r="L34" i="5"/>
  <c r="J34" i="5"/>
  <c r="F34" i="5"/>
  <c r="D34" i="5"/>
  <c r="BI33" i="5"/>
  <c r="AS41" i="5" s="1"/>
  <c r="BE33" i="5"/>
  <c r="AW41" i="5" s="1"/>
  <c r="BC33" i="5"/>
  <c r="AS37" i="5" s="1"/>
  <c r="AY33" i="5"/>
  <c r="AW37" i="5" s="1"/>
  <c r="AP33" i="5"/>
  <c r="AN33" i="5"/>
  <c r="AJ33" i="5"/>
  <c r="AH33" i="5"/>
  <c r="AD33" i="5"/>
  <c r="AB33" i="5"/>
  <c r="X33" i="5"/>
  <c r="V33" i="5"/>
  <c r="S33" i="5"/>
  <c r="R33" i="5"/>
  <c r="P33" i="5"/>
  <c r="L33" i="5"/>
  <c r="J33" i="5"/>
  <c r="F33" i="5"/>
  <c r="D33" i="5"/>
  <c r="A33" i="5"/>
  <c r="BH32" i="5"/>
  <c r="AT40" i="5" s="1"/>
  <c r="BE32" i="5"/>
  <c r="AV40" i="5" s="1"/>
  <c r="BB32" i="5"/>
  <c r="AT36" i="5" s="1"/>
  <c r="AY32" i="5"/>
  <c r="AV36" i="5" s="1"/>
  <c r="AP32" i="5"/>
  <c r="AL32" i="5"/>
  <c r="AF32" i="5"/>
  <c r="Z32" i="5"/>
  <c r="T32" i="5"/>
  <c r="N32" i="5"/>
  <c r="H32" i="5"/>
  <c r="B32" i="5"/>
  <c r="A32" i="5"/>
  <c r="BI31" i="5"/>
  <c r="AM43" i="5" s="1"/>
  <c r="BE31" i="5"/>
  <c r="AQ43" i="5" s="1"/>
  <c r="BC31" i="5"/>
  <c r="AM39" i="5" s="1"/>
  <c r="AY31" i="5"/>
  <c r="AQ39" i="5" s="1"/>
  <c r="AW31" i="5"/>
  <c r="AM35" i="5" s="1"/>
  <c r="AS31" i="5"/>
  <c r="AQ35" i="5" s="1"/>
  <c r="AJ31" i="5"/>
  <c r="AH31" i="5"/>
  <c r="AD31" i="5"/>
  <c r="AB31" i="5"/>
  <c r="X31" i="5"/>
  <c r="V31" i="5"/>
  <c r="S31" i="5"/>
  <c r="R31" i="5"/>
  <c r="P31" i="5"/>
  <c r="L31" i="5"/>
  <c r="J31" i="5"/>
  <c r="F31" i="5"/>
  <c r="D31" i="5"/>
  <c r="BI30" i="5"/>
  <c r="AM42" i="5" s="1"/>
  <c r="BE30" i="5"/>
  <c r="AQ42" i="5" s="1"/>
  <c r="BC30" i="5"/>
  <c r="AM38" i="5" s="1"/>
  <c r="AY30" i="5"/>
  <c r="AQ38" i="5" s="1"/>
  <c r="AW30" i="5"/>
  <c r="AM34" i="5" s="1"/>
  <c r="AS30" i="5"/>
  <c r="AQ34" i="5" s="1"/>
  <c r="AJ30" i="5"/>
  <c r="AH30" i="5"/>
  <c r="AD30" i="5"/>
  <c r="AB30" i="5"/>
  <c r="X30" i="5"/>
  <c r="V30" i="5"/>
  <c r="R30" i="5"/>
  <c r="P30" i="5"/>
  <c r="L30" i="5"/>
  <c r="J30" i="5"/>
  <c r="F30" i="5"/>
  <c r="D30" i="5"/>
  <c r="BI29" i="5"/>
  <c r="AM41" i="5" s="1"/>
  <c r="BE29" i="5"/>
  <c r="AQ41" i="5" s="1"/>
  <c r="BC29" i="5"/>
  <c r="AM37" i="5" s="1"/>
  <c r="AY29" i="5"/>
  <c r="AQ37" i="5" s="1"/>
  <c r="AW29" i="5"/>
  <c r="AM33" i="5" s="1"/>
  <c r="AS29" i="5"/>
  <c r="AQ33" i="5" s="1"/>
  <c r="AJ29" i="5"/>
  <c r="AH29" i="5"/>
  <c r="AD29" i="5"/>
  <c r="AB29" i="5"/>
  <c r="X29" i="5"/>
  <c r="V29" i="5"/>
  <c r="R29" i="5"/>
  <c r="P29" i="5"/>
  <c r="L29" i="5"/>
  <c r="J29" i="5"/>
  <c r="F29" i="5"/>
  <c r="D29" i="5"/>
  <c r="A29" i="5"/>
  <c r="BH28" i="5"/>
  <c r="AN40" i="5" s="1"/>
  <c r="BE28" i="5"/>
  <c r="AP40" i="5" s="1"/>
  <c r="BB28" i="5"/>
  <c r="AY28" i="5"/>
  <c r="AV28" i="5"/>
  <c r="AN32" i="5" s="1"/>
  <c r="AS28" i="5"/>
  <c r="AF28" i="5"/>
  <c r="V28" i="5"/>
  <c r="T28" i="5"/>
  <c r="N28" i="5"/>
  <c r="H28" i="5"/>
  <c r="B28" i="5"/>
  <c r="A28" i="5"/>
  <c r="BI27" i="5"/>
  <c r="AG43" i="5" s="1"/>
  <c r="BE27" i="5"/>
  <c r="AK43" i="5" s="1"/>
  <c r="BC27" i="5"/>
  <c r="AG39" i="5" s="1"/>
  <c r="AY27" i="5"/>
  <c r="AK39" i="5" s="1"/>
  <c r="AW27" i="5"/>
  <c r="AG35" i="5" s="1"/>
  <c r="AS27" i="5"/>
  <c r="AK35" i="5" s="1"/>
  <c r="AQ27" i="5"/>
  <c r="AG31" i="5" s="1"/>
  <c r="AM27" i="5"/>
  <c r="AK31" i="5" s="1"/>
  <c r="AD27" i="5"/>
  <c r="AB27" i="5"/>
  <c r="X27" i="5"/>
  <c r="V27" i="5"/>
  <c r="U27" i="5"/>
  <c r="R27" i="5"/>
  <c r="P27" i="5"/>
  <c r="L27" i="5"/>
  <c r="J27" i="5"/>
  <c r="F27" i="5"/>
  <c r="BU24" i="5" s="1"/>
  <c r="D27" i="5"/>
  <c r="BI26" i="5"/>
  <c r="AG42" i="5" s="1"/>
  <c r="BE26" i="5"/>
  <c r="AK42" i="5" s="1"/>
  <c r="BC26" i="5"/>
  <c r="AG38" i="5" s="1"/>
  <c r="AY26" i="5"/>
  <c r="AK38" i="5" s="1"/>
  <c r="AW26" i="5"/>
  <c r="AG34" i="5" s="1"/>
  <c r="AS26" i="5"/>
  <c r="AK34" i="5" s="1"/>
  <c r="AQ26" i="5"/>
  <c r="AG30" i="5" s="1"/>
  <c r="AM26" i="5"/>
  <c r="AK30" i="5" s="1"/>
  <c r="AD26" i="5"/>
  <c r="AB26" i="5"/>
  <c r="X26" i="5"/>
  <c r="V26" i="5"/>
  <c r="S26" i="5"/>
  <c r="R26" i="5"/>
  <c r="P26" i="5"/>
  <c r="O26" i="5"/>
  <c r="L26" i="5"/>
  <c r="J26" i="5"/>
  <c r="F26" i="5"/>
  <c r="D26" i="5"/>
  <c r="BI25" i="5"/>
  <c r="AG41" i="5" s="1"/>
  <c r="BE25" i="5"/>
  <c r="AK41" i="5" s="1"/>
  <c r="BC25" i="5"/>
  <c r="AY25" i="5"/>
  <c r="AW25" i="5"/>
  <c r="AG33" i="5" s="1"/>
  <c r="AS25" i="5"/>
  <c r="AK33" i="5" s="1"/>
  <c r="AQ25" i="5"/>
  <c r="AG29" i="5" s="1"/>
  <c r="AM25" i="5"/>
  <c r="AK29" i="5" s="1"/>
  <c r="AE25" i="5"/>
  <c r="AD25" i="5"/>
  <c r="AB25" i="5"/>
  <c r="X25" i="5"/>
  <c r="V25" i="5"/>
  <c r="S25" i="5"/>
  <c r="R25" i="5"/>
  <c r="P25" i="5"/>
  <c r="L25" i="5"/>
  <c r="J25" i="5"/>
  <c r="F25" i="5"/>
  <c r="D25" i="5"/>
  <c r="A25" i="5"/>
  <c r="BH24" i="5"/>
  <c r="AH40" i="5" s="1"/>
  <c r="BE24" i="5"/>
  <c r="BB24" i="5"/>
  <c r="AH36" i="5" s="1"/>
  <c r="BJ36" i="5" s="1"/>
  <c r="AY24" i="5"/>
  <c r="AJ36" i="5" s="1"/>
  <c r="AV24" i="5"/>
  <c r="AH32" i="5" s="1"/>
  <c r="AS24" i="5"/>
  <c r="AJ32" i="5" s="1"/>
  <c r="AP24" i="5"/>
  <c r="AH28" i="5" s="1"/>
  <c r="AM24" i="5"/>
  <c r="AJ28" i="5" s="1"/>
  <c r="Z24" i="5"/>
  <c r="X24" i="5"/>
  <c r="T24" i="5"/>
  <c r="N24" i="5"/>
  <c r="L24" i="5"/>
  <c r="H24" i="5"/>
  <c r="B24" i="5"/>
  <c r="A24" i="5"/>
  <c r="BI23" i="5"/>
  <c r="AA43" i="5" s="1"/>
  <c r="BE23" i="5"/>
  <c r="AE43" i="5" s="1"/>
  <c r="BC23" i="5"/>
  <c r="AA39" i="5" s="1"/>
  <c r="AY23" i="5"/>
  <c r="AE39" i="5" s="1"/>
  <c r="AW23" i="5"/>
  <c r="AA35" i="5" s="1"/>
  <c r="AS23" i="5"/>
  <c r="AQ23" i="5"/>
  <c r="AA31" i="5" s="1"/>
  <c r="AM23" i="5"/>
  <c r="AE31" i="5" s="1"/>
  <c r="AK23" i="5"/>
  <c r="AA27" i="5" s="1"/>
  <c r="AG23" i="5"/>
  <c r="AE27" i="5" s="1"/>
  <c r="X23" i="5"/>
  <c r="V23" i="5"/>
  <c r="R23" i="5"/>
  <c r="P23" i="5"/>
  <c r="L23" i="5"/>
  <c r="J23" i="5"/>
  <c r="F23" i="5"/>
  <c r="D23" i="5"/>
  <c r="BI22" i="5"/>
  <c r="AA42" i="5" s="1"/>
  <c r="BE22" i="5"/>
  <c r="AE42" i="5" s="1"/>
  <c r="BC22" i="5"/>
  <c r="AA38" i="5" s="1"/>
  <c r="AY22" i="5"/>
  <c r="AE38" i="5" s="1"/>
  <c r="AW22" i="5"/>
  <c r="AA34" i="5" s="1"/>
  <c r="AS22" i="5"/>
  <c r="AQ22" i="5"/>
  <c r="AA30" i="5" s="1"/>
  <c r="AM22" i="5"/>
  <c r="AE30" i="5" s="1"/>
  <c r="AK22" i="5"/>
  <c r="AA26" i="5" s="1"/>
  <c r="AG22" i="5"/>
  <c r="AE26" i="5" s="1"/>
  <c r="X22" i="5"/>
  <c r="V22" i="5"/>
  <c r="U22" i="5"/>
  <c r="R22" i="5"/>
  <c r="P22" i="5"/>
  <c r="O22" i="5"/>
  <c r="L22" i="5"/>
  <c r="J22" i="5"/>
  <c r="F22" i="5"/>
  <c r="D22" i="5"/>
  <c r="BI21" i="5"/>
  <c r="AA41" i="5" s="1"/>
  <c r="BE21" i="5"/>
  <c r="AE41" i="5" s="1"/>
  <c r="BC21" i="5"/>
  <c r="AA37" i="5" s="1"/>
  <c r="AY21" i="5"/>
  <c r="AE37" i="5" s="1"/>
  <c r="AW21" i="5"/>
  <c r="AA33" i="5" s="1"/>
  <c r="AS21" i="5"/>
  <c r="AE33" i="5" s="1"/>
  <c r="AQ21" i="5"/>
  <c r="AA29" i="5" s="1"/>
  <c r="AM21" i="5"/>
  <c r="AE29" i="5" s="1"/>
  <c r="AK21" i="5"/>
  <c r="AA25" i="5" s="1"/>
  <c r="AG21" i="5"/>
  <c r="X21" i="5"/>
  <c r="V21" i="5"/>
  <c r="R21" i="5"/>
  <c r="P21" i="5"/>
  <c r="L21" i="5"/>
  <c r="J21" i="5"/>
  <c r="F21" i="5"/>
  <c r="D21" i="5"/>
  <c r="A21" i="5"/>
  <c r="BT20" i="5"/>
  <c r="BH20" i="5"/>
  <c r="AB40" i="5" s="1"/>
  <c r="BE20" i="5"/>
  <c r="BB20" i="5"/>
  <c r="AB36" i="5" s="1"/>
  <c r="AY20" i="5"/>
  <c r="AD36" i="5" s="1"/>
  <c r="AV20" i="5"/>
  <c r="AB32" i="5" s="1"/>
  <c r="AS20" i="5"/>
  <c r="AD32" i="5" s="1"/>
  <c r="AP20" i="5"/>
  <c r="AB28" i="5" s="1"/>
  <c r="AM20" i="5"/>
  <c r="AD28" i="5" s="1"/>
  <c r="AJ20" i="5"/>
  <c r="AB24" i="5" s="1"/>
  <c r="AG20" i="5"/>
  <c r="AD24" i="5" s="1"/>
  <c r="T20" i="5"/>
  <c r="N20" i="5"/>
  <c r="H20" i="5"/>
  <c r="B20" i="5"/>
  <c r="A20" i="5"/>
  <c r="BI19" i="5"/>
  <c r="BE19" i="5"/>
  <c r="Y43" i="5" s="1"/>
  <c r="BC19" i="5"/>
  <c r="U39" i="5" s="1"/>
  <c r="AY19" i="5"/>
  <c r="Y39" i="5" s="1"/>
  <c r="AW19" i="5"/>
  <c r="U35" i="5" s="1"/>
  <c r="AS19" i="5"/>
  <c r="Y35" i="5" s="1"/>
  <c r="AQ19" i="5"/>
  <c r="U31" i="5" s="1"/>
  <c r="AM19" i="5"/>
  <c r="Y31" i="5" s="1"/>
  <c r="AK19" i="5"/>
  <c r="AG19" i="5"/>
  <c r="Y27" i="5" s="1"/>
  <c r="AE19" i="5"/>
  <c r="U23" i="5" s="1"/>
  <c r="AA19" i="5"/>
  <c r="Y23" i="5" s="1"/>
  <c r="R19" i="5"/>
  <c r="P19" i="5"/>
  <c r="L19" i="5"/>
  <c r="J19" i="5"/>
  <c r="F19" i="5"/>
  <c r="D19" i="5"/>
  <c r="BI18" i="5"/>
  <c r="U42" i="5" s="1"/>
  <c r="BE18" i="5"/>
  <c r="Y42" i="5" s="1"/>
  <c r="BC18" i="5"/>
  <c r="AY18" i="5"/>
  <c r="Y38" i="5" s="1"/>
  <c r="AW18" i="5"/>
  <c r="U34" i="5" s="1"/>
  <c r="AS18" i="5"/>
  <c r="Y34" i="5" s="1"/>
  <c r="AQ18" i="5"/>
  <c r="U30" i="5" s="1"/>
  <c r="AM18" i="5"/>
  <c r="Y30" i="5" s="1"/>
  <c r="AK18" i="5"/>
  <c r="U26" i="5" s="1"/>
  <c r="AG18" i="5"/>
  <c r="Y26" i="5" s="1"/>
  <c r="AE18" i="5"/>
  <c r="AA18" i="5"/>
  <c r="Y22" i="5" s="1"/>
  <c r="S18" i="5"/>
  <c r="R18" i="5"/>
  <c r="P18" i="5"/>
  <c r="L18" i="5"/>
  <c r="J18" i="5"/>
  <c r="F18" i="5"/>
  <c r="D18" i="5"/>
  <c r="BI17" i="5"/>
  <c r="U41" i="5" s="1"/>
  <c r="BE17" i="5"/>
  <c r="Y41" i="5" s="1"/>
  <c r="BC17" i="5"/>
  <c r="AY17" i="5"/>
  <c r="Y37" i="5" s="1"/>
  <c r="AW17" i="5"/>
  <c r="U33" i="5" s="1"/>
  <c r="AS17" i="5"/>
  <c r="Y33" i="5" s="1"/>
  <c r="AQ17" i="5"/>
  <c r="U29" i="5" s="1"/>
  <c r="AM17" i="5"/>
  <c r="Y29" i="5" s="1"/>
  <c r="AK17" i="5"/>
  <c r="U25" i="5" s="1"/>
  <c r="AG17" i="5"/>
  <c r="Y25" i="5" s="1"/>
  <c r="AE17" i="5"/>
  <c r="U21" i="5" s="1"/>
  <c r="AA17" i="5"/>
  <c r="Y21" i="5" s="1"/>
  <c r="R17" i="5"/>
  <c r="P17" i="5"/>
  <c r="L17" i="5"/>
  <c r="J17" i="5"/>
  <c r="BT16" i="5" s="1"/>
  <c r="F17" i="5"/>
  <c r="D17" i="5"/>
  <c r="A17" i="5"/>
  <c r="CC16" i="5" s="1"/>
  <c r="CH16" i="5"/>
  <c r="BH16" i="5"/>
  <c r="V40" i="5" s="1"/>
  <c r="BE16" i="5"/>
  <c r="X40" i="5" s="1"/>
  <c r="BB16" i="5"/>
  <c r="V36" i="5" s="1"/>
  <c r="AY16" i="5"/>
  <c r="X36" i="5" s="1"/>
  <c r="AV16" i="5"/>
  <c r="V32" i="5" s="1"/>
  <c r="AS16" i="5"/>
  <c r="X32" i="5" s="1"/>
  <c r="AP16" i="5"/>
  <c r="AM16" i="5"/>
  <c r="X28" i="5" s="1"/>
  <c r="AJ16" i="5"/>
  <c r="V24" i="5" s="1"/>
  <c r="AG16" i="5"/>
  <c r="AD16" i="5"/>
  <c r="V20" i="5" s="1"/>
  <c r="AA16" i="5"/>
  <c r="X20" i="5" s="1"/>
  <c r="Q16" i="5"/>
  <c r="N16" i="5"/>
  <c r="K16" i="5"/>
  <c r="H16" i="5"/>
  <c r="E16" i="5"/>
  <c r="B16" i="5"/>
  <c r="A16" i="5"/>
  <c r="CD16" i="5" s="1"/>
  <c r="V48" i="5" s="1"/>
  <c r="BI15" i="5"/>
  <c r="O43" i="5" s="1"/>
  <c r="BE15" i="5"/>
  <c r="S43" i="5" s="1"/>
  <c r="BC15" i="5"/>
  <c r="O39" i="5" s="1"/>
  <c r="AY15" i="5"/>
  <c r="S39" i="5" s="1"/>
  <c r="AW15" i="5"/>
  <c r="O35" i="5" s="1"/>
  <c r="AS15" i="5"/>
  <c r="S35" i="5" s="1"/>
  <c r="AQ15" i="5"/>
  <c r="O31" i="5" s="1"/>
  <c r="AM15" i="5"/>
  <c r="AK15" i="5"/>
  <c r="O27" i="5" s="1"/>
  <c r="AG15" i="5"/>
  <c r="S27" i="5" s="1"/>
  <c r="AE15" i="5"/>
  <c r="O23" i="5" s="1"/>
  <c r="AA15" i="5"/>
  <c r="S23" i="5" s="1"/>
  <c r="Y15" i="5"/>
  <c r="O19" i="5" s="1"/>
  <c r="U15" i="5"/>
  <c r="S19" i="5" s="1"/>
  <c r="L15" i="5"/>
  <c r="J15" i="5"/>
  <c r="F15" i="5"/>
  <c r="D15" i="5"/>
  <c r="BI14" i="5"/>
  <c r="O42" i="5" s="1"/>
  <c r="BE14" i="5"/>
  <c r="S42" i="5" s="1"/>
  <c r="BC14" i="5"/>
  <c r="O38" i="5" s="1"/>
  <c r="AY14" i="5"/>
  <c r="S38" i="5" s="1"/>
  <c r="AW14" i="5"/>
  <c r="O34" i="5" s="1"/>
  <c r="AS14" i="5"/>
  <c r="S34" i="5" s="1"/>
  <c r="AQ14" i="5"/>
  <c r="O30" i="5" s="1"/>
  <c r="AM14" i="5"/>
  <c r="S30" i="5" s="1"/>
  <c r="AK14" i="5"/>
  <c r="AE14" i="5"/>
  <c r="AA14" i="5"/>
  <c r="S22" i="5" s="1"/>
  <c r="Y14" i="5"/>
  <c r="O18" i="5" s="1"/>
  <c r="U14" i="5"/>
  <c r="L14" i="5"/>
  <c r="J14" i="5"/>
  <c r="F14" i="5"/>
  <c r="D14" i="5"/>
  <c r="BI13" i="5"/>
  <c r="O41" i="5" s="1"/>
  <c r="BE13" i="5"/>
  <c r="S41" i="5" s="1"/>
  <c r="BC13" i="5"/>
  <c r="O37" i="5" s="1"/>
  <c r="AY13" i="5"/>
  <c r="S37" i="5" s="1"/>
  <c r="AW13" i="5"/>
  <c r="O33" i="5" s="1"/>
  <c r="AS13" i="5"/>
  <c r="AQ13" i="5"/>
  <c r="O29" i="5" s="1"/>
  <c r="AM13" i="5"/>
  <c r="S29" i="5" s="1"/>
  <c r="AK13" i="5"/>
  <c r="O25" i="5" s="1"/>
  <c r="AE13" i="5"/>
  <c r="O21" i="5" s="1"/>
  <c r="AA13" i="5"/>
  <c r="S21" i="5" s="1"/>
  <c r="Y13" i="5"/>
  <c r="O17" i="5" s="1"/>
  <c r="U13" i="5"/>
  <c r="S17" i="5" s="1"/>
  <c r="L13" i="5"/>
  <c r="J13" i="5"/>
  <c r="F13" i="5"/>
  <c r="D13" i="5"/>
  <c r="A13" i="5"/>
  <c r="CC12" i="5" s="1"/>
  <c r="P49" i="5" s="1"/>
  <c r="CG12" i="5"/>
  <c r="BH12" i="5"/>
  <c r="P40" i="5" s="1"/>
  <c r="BE12" i="5"/>
  <c r="R40" i="5" s="1"/>
  <c r="BB12" i="5"/>
  <c r="AY12" i="5"/>
  <c r="R36" i="5" s="1"/>
  <c r="AV12" i="5"/>
  <c r="P32" i="5" s="1"/>
  <c r="AS12" i="5"/>
  <c r="R32" i="5" s="1"/>
  <c r="AP12" i="5"/>
  <c r="P28" i="5" s="1"/>
  <c r="AM12" i="5"/>
  <c r="R28" i="5" s="1"/>
  <c r="AJ12" i="5"/>
  <c r="P24" i="5" s="1"/>
  <c r="AG12" i="5"/>
  <c r="R24" i="5" s="1"/>
  <c r="AD12" i="5"/>
  <c r="P20" i="5" s="1"/>
  <c r="AA12" i="5"/>
  <c r="R20" i="5" s="1"/>
  <c r="X12" i="5"/>
  <c r="P16" i="5" s="1"/>
  <c r="K12" i="5"/>
  <c r="H12" i="5"/>
  <c r="E12" i="5"/>
  <c r="B12" i="5"/>
  <c r="A12" i="5"/>
  <c r="CD12" i="5" s="1"/>
  <c r="P48" i="5" s="1"/>
  <c r="BI11" i="5"/>
  <c r="I43" i="5" s="1"/>
  <c r="BE11" i="5"/>
  <c r="M43" i="5" s="1"/>
  <c r="BC11" i="5"/>
  <c r="I39" i="5" s="1"/>
  <c r="AY11" i="5"/>
  <c r="M39" i="5" s="1"/>
  <c r="AW11" i="5"/>
  <c r="I35" i="5" s="1"/>
  <c r="AS11" i="5"/>
  <c r="M35" i="5" s="1"/>
  <c r="AQ11" i="5"/>
  <c r="AM11" i="5"/>
  <c r="AK11" i="5"/>
  <c r="I27" i="5" s="1"/>
  <c r="AG11" i="5"/>
  <c r="M27" i="5" s="1"/>
  <c r="AE11" i="5"/>
  <c r="I23" i="5" s="1"/>
  <c r="AA11" i="5"/>
  <c r="M23" i="5" s="1"/>
  <c r="Y11" i="5"/>
  <c r="I19" i="5" s="1"/>
  <c r="U11" i="5"/>
  <c r="M19" i="5" s="1"/>
  <c r="S11" i="5"/>
  <c r="I15" i="5" s="1"/>
  <c r="O11" i="5"/>
  <c r="F11" i="5"/>
  <c r="D11" i="5"/>
  <c r="BT8" i="5" s="1"/>
  <c r="BI10" i="5"/>
  <c r="I42" i="5" s="1"/>
  <c r="BE10" i="5"/>
  <c r="M42" i="5" s="1"/>
  <c r="BC10" i="5"/>
  <c r="I38" i="5" s="1"/>
  <c r="AY10" i="5"/>
  <c r="M38" i="5" s="1"/>
  <c r="AW10" i="5"/>
  <c r="I34" i="5" s="1"/>
  <c r="AS10" i="5"/>
  <c r="M34" i="5" s="1"/>
  <c r="AQ10" i="5"/>
  <c r="AM10" i="5"/>
  <c r="AK10" i="5"/>
  <c r="I26" i="5" s="1"/>
  <c r="AG10" i="5"/>
  <c r="M26" i="5" s="1"/>
  <c r="AE10" i="5"/>
  <c r="I22" i="5" s="1"/>
  <c r="AA10" i="5"/>
  <c r="M22" i="5" s="1"/>
  <c r="Y10" i="5"/>
  <c r="U10" i="5"/>
  <c r="M18" i="5" s="1"/>
  <c r="S10" i="5"/>
  <c r="I14" i="5" s="1"/>
  <c r="O10" i="5"/>
  <c r="M14" i="5" s="1"/>
  <c r="F10" i="5"/>
  <c r="BU8" i="5" s="1"/>
  <c r="D10" i="5"/>
  <c r="BI9" i="5"/>
  <c r="I41" i="5" s="1"/>
  <c r="BE9" i="5"/>
  <c r="M41" i="5" s="1"/>
  <c r="BC9" i="5"/>
  <c r="I37" i="5" s="1"/>
  <c r="AY9" i="5"/>
  <c r="M37" i="5" s="1"/>
  <c r="AW9" i="5"/>
  <c r="I33" i="5" s="1"/>
  <c r="AS9" i="5"/>
  <c r="M33" i="5" s="1"/>
  <c r="AQ9" i="5"/>
  <c r="AM9" i="5"/>
  <c r="AK9" i="5"/>
  <c r="I25" i="5" s="1"/>
  <c r="AG9" i="5"/>
  <c r="M25" i="5" s="1"/>
  <c r="AE9" i="5"/>
  <c r="I21" i="5" s="1"/>
  <c r="AA9" i="5"/>
  <c r="M21" i="5" s="1"/>
  <c r="Y9" i="5"/>
  <c r="I17" i="5" s="1"/>
  <c r="U9" i="5"/>
  <c r="S9" i="5"/>
  <c r="I13" i="5" s="1"/>
  <c r="O9" i="5"/>
  <c r="M13" i="5" s="1"/>
  <c r="F9" i="5"/>
  <c r="D9" i="5"/>
  <c r="C9" i="5"/>
  <c r="A9" i="5"/>
  <c r="CC8" i="5" s="1"/>
  <c r="D49" i="5" s="1"/>
  <c r="CF8" i="5"/>
  <c r="CA8" i="5"/>
  <c r="BV8" i="5" s="1"/>
  <c r="BH8" i="5"/>
  <c r="J40" i="5" s="1"/>
  <c r="BE8" i="5"/>
  <c r="BB8" i="5"/>
  <c r="AY8" i="5"/>
  <c r="L36" i="5" s="1"/>
  <c r="AV8" i="5"/>
  <c r="J32" i="5" s="1"/>
  <c r="AS8" i="5"/>
  <c r="L32" i="5" s="1"/>
  <c r="AP8" i="5"/>
  <c r="J28" i="5" s="1"/>
  <c r="AM8" i="5"/>
  <c r="L28" i="5" s="1"/>
  <c r="AJ8" i="5"/>
  <c r="J24" i="5" s="1"/>
  <c r="AG8" i="5"/>
  <c r="AD8" i="5"/>
  <c r="J20" i="5" s="1"/>
  <c r="AA8" i="5"/>
  <c r="L20" i="5" s="1"/>
  <c r="E8" i="5"/>
  <c r="B8" i="5"/>
  <c r="A8" i="5"/>
  <c r="CD8" i="5" s="1"/>
  <c r="D48" i="5" s="1"/>
  <c r="BI7" i="5"/>
  <c r="C43" i="5" s="1"/>
  <c r="BE7" i="5"/>
  <c r="G43" i="5" s="1"/>
  <c r="BC7" i="5"/>
  <c r="C39" i="5" s="1"/>
  <c r="AY7" i="5"/>
  <c r="G39" i="5" s="1"/>
  <c r="AW7" i="5"/>
  <c r="C35" i="5" s="1"/>
  <c r="AS7" i="5"/>
  <c r="G35" i="5" s="1"/>
  <c r="AQ7" i="5"/>
  <c r="AM7" i="5"/>
  <c r="M31" i="5" s="1"/>
  <c r="AK7" i="5"/>
  <c r="C27" i="5" s="1"/>
  <c r="AG7" i="5"/>
  <c r="G27" i="5" s="1"/>
  <c r="AE7" i="5"/>
  <c r="C23" i="5" s="1"/>
  <c r="AA7" i="5"/>
  <c r="G23" i="5" s="1"/>
  <c r="Y7" i="5"/>
  <c r="C19" i="5" s="1"/>
  <c r="U7" i="5"/>
  <c r="G19" i="5" s="1"/>
  <c r="S7" i="5"/>
  <c r="C15" i="5" s="1"/>
  <c r="O7" i="5"/>
  <c r="G15" i="5" s="1"/>
  <c r="M7" i="5"/>
  <c r="C11" i="5" s="1"/>
  <c r="I7" i="5"/>
  <c r="G11" i="5" s="1"/>
  <c r="BI6" i="5"/>
  <c r="C42" i="5" s="1"/>
  <c r="BE6" i="5"/>
  <c r="G42" i="5" s="1"/>
  <c r="BC6" i="5"/>
  <c r="C38" i="5" s="1"/>
  <c r="AY6" i="5"/>
  <c r="G38" i="5" s="1"/>
  <c r="AW6" i="5"/>
  <c r="C34" i="5" s="1"/>
  <c r="AS6" i="5"/>
  <c r="G34" i="5" s="1"/>
  <c r="AQ6" i="5"/>
  <c r="I30" i="5" s="1"/>
  <c r="AM6" i="5"/>
  <c r="AK6" i="5"/>
  <c r="C26" i="5" s="1"/>
  <c r="AG6" i="5"/>
  <c r="G26" i="5" s="1"/>
  <c r="AE6" i="5"/>
  <c r="C22" i="5" s="1"/>
  <c r="AA6" i="5"/>
  <c r="G22" i="5" s="1"/>
  <c r="Y6" i="5"/>
  <c r="U6" i="5"/>
  <c r="S6" i="5"/>
  <c r="C14" i="5" s="1"/>
  <c r="O6" i="5"/>
  <c r="G14" i="5" s="1"/>
  <c r="M6" i="5"/>
  <c r="C10" i="5" s="1"/>
  <c r="I6" i="5"/>
  <c r="G10" i="5" s="1"/>
  <c r="BI5" i="5"/>
  <c r="C41" i="5" s="1"/>
  <c r="BE5" i="5"/>
  <c r="G41" i="5" s="1"/>
  <c r="BC5" i="5"/>
  <c r="C37" i="5" s="1"/>
  <c r="AY5" i="5"/>
  <c r="G37" i="5" s="1"/>
  <c r="AW5" i="5"/>
  <c r="C33" i="5" s="1"/>
  <c r="AU5" i="5"/>
  <c r="AS5" i="5"/>
  <c r="G33" i="5" s="1"/>
  <c r="AQ5" i="5"/>
  <c r="I29" i="5" s="1"/>
  <c r="AM5" i="5"/>
  <c r="G29" i="5" s="1"/>
  <c r="AK5" i="5"/>
  <c r="C25" i="5" s="1"/>
  <c r="AG5" i="5"/>
  <c r="G25" i="5" s="1"/>
  <c r="AE5" i="5"/>
  <c r="C21" i="5" s="1"/>
  <c r="AA5" i="5"/>
  <c r="G21" i="5" s="1"/>
  <c r="Y5" i="5"/>
  <c r="C17" i="5" s="1"/>
  <c r="U5" i="5"/>
  <c r="G17" i="5" s="1"/>
  <c r="S5" i="5"/>
  <c r="C13" i="5" s="1"/>
  <c r="O5" i="5"/>
  <c r="G13" i="5" s="1"/>
  <c r="M5" i="5"/>
  <c r="I5" i="5"/>
  <c r="A5" i="5"/>
  <c r="CC4" i="5" s="1"/>
  <c r="J49" i="5" s="1"/>
  <c r="CN4" i="5"/>
  <c r="CE4" i="5"/>
  <c r="CD4" i="5"/>
  <c r="J48" i="5" s="1"/>
  <c r="BU4" i="5"/>
  <c r="BT4" i="5"/>
  <c r="CA4" i="5" s="1"/>
  <c r="BV4" i="5" s="1"/>
  <c r="BH4" i="5"/>
  <c r="D40" i="5" s="1"/>
  <c r="BE4" i="5"/>
  <c r="F40" i="5" s="1"/>
  <c r="BR40" i="5" s="1"/>
  <c r="BB4" i="5"/>
  <c r="D36" i="5" s="1"/>
  <c r="AY4" i="5"/>
  <c r="AV4" i="5"/>
  <c r="D32" i="5" s="1"/>
  <c r="AS4" i="5"/>
  <c r="F32" i="5" s="1"/>
  <c r="AP4" i="5"/>
  <c r="D28" i="5" s="1"/>
  <c r="AM4" i="5"/>
  <c r="F28" i="5" s="1"/>
  <c r="AJ4" i="5"/>
  <c r="D24" i="5" s="1"/>
  <c r="AG4" i="5"/>
  <c r="F24" i="5" s="1"/>
  <c r="BR24" i="5" s="1"/>
  <c r="AD4" i="5"/>
  <c r="D20" i="5" s="1"/>
  <c r="AA4" i="5"/>
  <c r="F20" i="5" s="1"/>
  <c r="A4" i="5"/>
  <c r="BD49" i="4"/>
  <c r="AX49" i="4"/>
  <c r="AR49" i="4"/>
  <c r="AL49" i="4"/>
  <c r="AF49" i="4"/>
  <c r="AB49" i="4"/>
  <c r="A49" i="4"/>
  <c r="BC43" i="4"/>
  <c r="BB43" i="4"/>
  <c r="AZ43" i="4"/>
  <c r="AV43" i="4"/>
  <c r="AT43" i="4"/>
  <c r="AQ43" i="4"/>
  <c r="AP43" i="4"/>
  <c r="AN43" i="4"/>
  <c r="AJ43" i="4"/>
  <c r="AH43" i="4"/>
  <c r="AE43" i="4"/>
  <c r="AD43" i="4"/>
  <c r="AB43" i="4"/>
  <c r="X43" i="4"/>
  <c r="V43" i="4"/>
  <c r="R43" i="4"/>
  <c r="P43" i="4"/>
  <c r="L43" i="4"/>
  <c r="J43" i="4"/>
  <c r="F43" i="4"/>
  <c r="D43" i="4"/>
  <c r="BB42" i="4"/>
  <c r="AZ42" i="4"/>
  <c r="AV42" i="4"/>
  <c r="AT42" i="4"/>
  <c r="AP42" i="4"/>
  <c r="AN42" i="4"/>
  <c r="AJ42" i="4"/>
  <c r="AH42" i="4"/>
  <c r="AD42" i="4"/>
  <c r="AB42" i="4"/>
  <c r="X42" i="4"/>
  <c r="V42" i="4"/>
  <c r="R42" i="4"/>
  <c r="P42" i="4"/>
  <c r="L42" i="4"/>
  <c r="J42" i="4"/>
  <c r="F42" i="4"/>
  <c r="D42" i="4"/>
  <c r="BB41" i="4"/>
  <c r="AZ41" i="4"/>
  <c r="AV41" i="4"/>
  <c r="AT41" i="4"/>
  <c r="AP41" i="4"/>
  <c r="AN41" i="4"/>
  <c r="AJ41" i="4"/>
  <c r="AH41" i="4"/>
  <c r="AD41" i="4"/>
  <c r="AB41" i="4"/>
  <c r="X41" i="4"/>
  <c r="V41" i="4"/>
  <c r="R41" i="4"/>
  <c r="P41" i="4"/>
  <c r="L41" i="4"/>
  <c r="J41" i="4"/>
  <c r="F41" i="4"/>
  <c r="D41" i="4"/>
  <c r="A41" i="4"/>
  <c r="BB40" i="4"/>
  <c r="AX40" i="4"/>
  <c r="AR40" i="4"/>
  <c r="AL40" i="4"/>
  <c r="AJ40" i="4"/>
  <c r="AF40" i="4"/>
  <c r="Z40" i="4"/>
  <c r="T40" i="4"/>
  <c r="N40" i="4"/>
  <c r="L40" i="4"/>
  <c r="H40" i="4"/>
  <c r="B40" i="4"/>
  <c r="A40" i="4"/>
  <c r="BI39" i="4"/>
  <c r="AY43" i="4" s="1"/>
  <c r="BE39" i="4"/>
  <c r="AV39" i="4"/>
  <c r="AT39" i="4"/>
  <c r="AQ39" i="4"/>
  <c r="AP39" i="4"/>
  <c r="AN39" i="4"/>
  <c r="AJ39" i="4"/>
  <c r="AH39" i="4"/>
  <c r="AD39" i="4"/>
  <c r="AB39" i="4"/>
  <c r="X39" i="4"/>
  <c r="V39" i="4"/>
  <c r="R39" i="4"/>
  <c r="P39" i="4"/>
  <c r="L39" i="4"/>
  <c r="J39" i="4"/>
  <c r="F39" i="4"/>
  <c r="D39" i="4"/>
  <c r="BI38" i="4"/>
  <c r="AY42" i="4" s="1"/>
  <c r="BE38" i="4"/>
  <c r="BC42" i="4" s="1"/>
  <c r="AV38" i="4"/>
  <c r="AT38" i="4"/>
  <c r="AS38" i="4"/>
  <c r="AP38" i="4"/>
  <c r="AN38" i="4"/>
  <c r="AJ38" i="4"/>
  <c r="AH38" i="4"/>
  <c r="AD38" i="4"/>
  <c r="AB38" i="4"/>
  <c r="X38" i="4"/>
  <c r="V38" i="4"/>
  <c r="R38" i="4"/>
  <c r="P38" i="4"/>
  <c r="L38" i="4"/>
  <c r="J38" i="4"/>
  <c r="F38" i="4"/>
  <c r="D38" i="4"/>
  <c r="BI37" i="4"/>
  <c r="AY41" i="4" s="1"/>
  <c r="BE37" i="4"/>
  <c r="BC41" i="4" s="1"/>
  <c r="AW37" i="4"/>
  <c r="AV37" i="4"/>
  <c r="AT37" i="4"/>
  <c r="AP37" i="4"/>
  <c r="AN37" i="4"/>
  <c r="AM37" i="4"/>
  <c r="AJ37" i="4"/>
  <c r="AH37" i="4"/>
  <c r="AD37" i="4"/>
  <c r="AB37" i="4"/>
  <c r="X37" i="4"/>
  <c r="V37" i="4"/>
  <c r="R37" i="4"/>
  <c r="P37" i="4"/>
  <c r="L37" i="4"/>
  <c r="J37" i="4"/>
  <c r="F37" i="4"/>
  <c r="D37" i="4"/>
  <c r="A37" i="4"/>
  <c r="BH36" i="4"/>
  <c r="AZ40" i="4" s="1"/>
  <c r="BE36" i="4"/>
  <c r="AR36" i="4"/>
  <c r="AN36" i="4"/>
  <c r="AL36" i="4"/>
  <c r="AF36" i="4"/>
  <c r="Z36" i="4"/>
  <c r="T36" i="4"/>
  <c r="P36" i="4"/>
  <c r="N36" i="4"/>
  <c r="J36" i="4"/>
  <c r="H36" i="4"/>
  <c r="F36" i="4"/>
  <c r="B36" i="4"/>
  <c r="A36" i="4"/>
  <c r="BI35" i="4"/>
  <c r="AS43" i="4" s="1"/>
  <c r="BE35" i="4"/>
  <c r="AW43" i="4" s="1"/>
  <c r="BC35" i="4"/>
  <c r="AS39" i="4" s="1"/>
  <c r="AY35" i="4"/>
  <c r="AW39" i="4" s="1"/>
  <c r="AQ35" i="4"/>
  <c r="AP35" i="4"/>
  <c r="AN35" i="4"/>
  <c r="AJ35" i="4"/>
  <c r="AH35" i="4"/>
  <c r="AE35" i="4"/>
  <c r="AD35" i="4"/>
  <c r="AB35" i="4"/>
  <c r="X35" i="4"/>
  <c r="V35" i="4"/>
  <c r="R35" i="4"/>
  <c r="P35" i="4"/>
  <c r="L35" i="4"/>
  <c r="J35" i="4"/>
  <c r="F35" i="4"/>
  <c r="D35" i="4"/>
  <c r="BI34" i="4"/>
  <c r="AS42" i="4" s="1"/>
  <c r="BE34" i="4"/>
  <c r="AW42" i="4" s="1"/>
  <c r="BC34" i="4"/>
  <c r="AY34" i="4"/>
  <c r="AW38" i="4" s="1"/>
  <c r="AP34" i="4"/>
  <c r="AN34" i="4"/>
  <c r="AJ34" i="4"/>
  <c r="AH34" i="4"/>
  <c r="AG34" i="4"/>
  <c r="AD34" i="4"/>
  <c r="AB34" i="4"/>
  <c r="X34" i="4"/>
  <c r="V34" i="4"/>
  <c r="R34" i="4"/>
  <c r="P34" i="4"/>
  <c r="L34" i="4"/>
  <c r="J34" i="4"/>
  <c r="F34" i="4"/>
  <c r="D34" i="4"/>
  <c r="BI33" i="4"/>
  <c r="AS41" i="4" s="1"/>
  <c r="BE33" i="4"/>
  <c r="AW41" i="4" s="1"/>
  <c r="BC33" i="4"/>
  <c r="AS37" i="4" s="1"/>
  <c r="AY33" i="4"/>
  <c r="AP33" i="4"/>
  <c r="AN33" i="4"/>
  <c r="AJ33" i="4"/>
  <c r="AH33" i="4"/>
  <c r="AD33" i="4"/>
  <c r="AB33" i="4"/>
  <c r="X33" i="4"/>
  <c r="V33" i="4"/>
  <c r="R33" i="4"/>
  <c r="P33" i="4"/>
  <c r="L33" i="4"/>
  <c r="J33" i="4"/>
  <c r="F33" i="4"/>
  <c r="D33" i="4"/>
  <c r="A33" i="4"/>
  <c r="BH32" i="4"/>
  <c r="AT40" i="4" s="1"/>
  <c r="BE32" i="4"/>
  <c r="AV40" i="4" s="1"/>
  <c r="BB32" i="4"/>
  <c r="AT36" i="4" s="1"/>
  <c r="AY32" i="4"/>
  <c r="AV36" i="4" s="1"/>
  <c r="AP32" i="4"/>
  <c r="AL32" i="4"/>
  <c r="AF32" i="4"/>
  <c r="Z32" i="4"/>
  <c r="T32" i="4"/>
  <c r="N32" i="4"/>
  <c r="J32" i="4"/>
  <c r="BJ32" i="4" s="1"/>
  <c r="H32" i="4"/>
  <c r="B32" i="4"/>
  <c r="A32" i="4"/>
  <c r="BI31" i="4"/>
  <c r="AM43" i="4" s="1"/>
  <c r="BE31" i="4"/>
  <c r="BC31" i="4"/>
  <c r="AM39" i="4" s="1"/>
  <c r="AY31" i="4"/>
  <c r="AW31" i="4"/>
  <c r="AM35" i="4" s="1"/>
  <c r="AS31" i="4"/>
  <c r="AJ31" i="4"/>
  <c r="AH31" i="4"/>
  <c r="AD31" i="4"/>
  <c r="AB31" i="4"/>
  <c r="X31" i="4"/>
  <c r="V31" i="4"/>
  <c r="R31" i="4"/>
  <c r="P31" i="4"/>
  <c r="L31" i="4"/>
  <c r="J31" i="4"/>
  <c r="I31" i="4"/>
  <c r="F31" i="4"/>
  <c r="D31" i="4"/>
  <c r="BI30" i="4"/>
  <c r="AM42" i="4" s="1"/>
  <c r="BE30" i="4"/>
  <c r="AQ42" i="4" s="1"/>
  <c r="BC30" i="4"/>
  <c r="AM38" i="4" s="1"/>
  <c r="AY30" i="4"/>
  <c r="AQ38" i="4" s="1"/>
  <c r="AW30" i="4"/>
  <c r="AM34" i="4" s="1"/>
  <c r="AS30" i="4"/>
  <c r="AQ34" i="4" s="1"/>
  <c r="AJ30" i="4"/>
  <c r="AH30" i="4"/>
  <c r="AD30" i="4"/>
  <c r="AB30" i="4"/>
  <c r="X30" i="4"/>
  <c r="V30" i="4"/>
  <c r="U30" i="4"/>
  <c r="R30" i="4"/>
  <c r="P30" i="4"/>
  <c r="L30" i="4"/>
  <c r="J30" i="4"/>
  <c r="F30" i="4"/>
  <c r="D30" i="4"/>
  <c r="BI29" i="4"/>
  <c r="AM41" i="4" s="1"/>
  <c r="BE29" i="4"/>
  <c r="AQ41" i="4" s="1"/>
  <c r="BC29" i="4"/>
  <c r="AY29" i="4"/>
  <c r="AQ37" i="4" s="1"/>
  <c r="AW29" i="4"/>
  <c r="AM33" i="4" s="1"/>
  <c r="AS29" i="4"/>
  <c r="AQ33" i="4" s="1"/>
  <c r="AJ29" i="4"/>
  <c r="AH29" i="4"/>
  <c r="AD29" i="4"/>
  <c r="AB29" i="4"/>
  <c r="AA29" i="4"/>
  <c r="X29" i="4"/>
  <c r="V29" i="4"/>
  <c r="R29" i="4"/>
  <c r="P29" i="4"/>
  <c r="L29" i="4"/>
  <c r="J29" i="4"/>
  <c r="F29" i="4"/>
  <c r="D29" i="4"/>
  <c r="A29" i="4"/>
  <c r="BH28" i="4"/>
  <c r="AN40" i="4" s="1"/>
  <c r="BE28" i="4"/>
  <c r="AP40" i="4" s="1"/>
  <c r="BB28" i="4"/>
  <c r="AY28" i="4"/>
  <c r="AP36" i="4" s="1"/>
  <c r="AV28" i="4"/>
  <c r="AN32" i="4" s="1"/>
  <c r="AS28" i="4"/>
  <c r="AF28" i="4"/>
  <c r="X28" i="4"/>
  <c r="T28" i="4"/>
  <c r="N28" i="4"/>
  <c r="H28" i="4"/>
  <c r="B28" i="4"/>
  <c r="A28" i="4"/>
  <c r="BI27" i="4"/>
  <c r="AG43" i="4" s="1"/>
  <c r="BE27" i="4"/>
  <c r="AK43" i="4" s="1"/>
  <c r="BC27" i="4"/>
  <c r="AG39" i="4" s="1"/>
  <c r="AY27" i="4"/>
  <c r="AK39" i="4" s="1"/>
  <c r="AW27" i="4"/>
  <c r="AG35" i="4" s="1"/>
  <c r="AS27" i="4"/>
  <c r="AK35" i="4" s="1"/>
  <c r="AQ27" i="4"/>
  <c r="AG31" i="4" s="1"/>
  <c r="AM27" i="4"/>
  <c r="AK31" i="4" s="1"/>
  <c r="AD27" i="4"/>
  <c r="AB27" i="4"/>
  <c r="X27" i="4"/>
  <c r="V27" i="4"/>
  <c r="R27" i="4"/>
  <c r="P27" i="4"/>
  <c r="L27" i="4"/>
  <c r="J27" i="4"/>
  <c r="F27" i="4"/>
  <c r="D27" i="4"/>
  <c r="BI26" i="4"/>
  <c r="AG42" i="4" s="1"/>
  <c r="BE26" i="4"/>
  <c r="AK42" i="4" s="1"/>
  <c r="BC26" i="4"/>
  <c r="AG38" i="4" s="1"/>
  <c r="AY26" i="4"/>
  <c r="AK38" i="4" s="1"/>
  <c r="AW26" i="4"/>
  <c r="AS26" i="4"/>
  <c r="AK34" i="4" s="1"/>
  <c r="AQ26" i="4"/>
  <c r="AG30" i="4" s="1"/>
  <c r="AM26" i="4"/>
  <c r="AK30" i="4" s="1"/>
  <c r="AD26" i="4"/>
  <c r="AB26" i="4"/>
  <c r="X26" i="4"/>
  <c r="V26" i="4"/>
  <c r="S26" i="4"/>
  <c r="R26" i="4"/>
  <c r="P26" i="4"/>
  <c r="L26" i="4"/>
  <c r="J26" i="4"/>
  <c r="F26" i="4"/>
  <c r="D26" i="4"/>
  <c r="BI25" i="4"/>
  <c r="AG41" i="4" s="1"/>
  <c r="BE25" i="4"/>
  <c r="AK41" i="4" s="1"/>
  <c r="BC25" i="4"/>
  <c r="AG37" i="4" s="1"/>
  <c r="AY25" i="4"/>
  <c r="AK37" i="4" s="1"/>
  <c r="AW25" i="4"/>
  <c r="AG33" i="4" s="1"/>
  <c r="AS25" i="4"/>
  <c r="AK33" i="4" s="1"/>
  <c r="AQ25" i="4"/>
  <c r="AG29" i="4" s="1"/>
  <c r="AM25" i="4"/>
  <c r="AK29" i="4" s="1"/>
  <c r="AD25" i="4"/>
  <c r="AB25" i="4"/>
  <c r="X25" i="4"/>
  <c r="V25" i="4"/>
  <c r="S25" i="4"/>
  <c r="R25" i="4"/>
  <c r="P25" i="4"/>
  <c r="L25" i="4"/>
  <c r="J25" i="4"/>
  <c r="F25" i="4"/>
  <c r="D25" i="4"/>
  <c r="C25" i="4"/>
  <c r="A25" i="4"/>
  <c r="BH24" i="4"/>
  <c r="AH40" i="4" s="1"/>
  <c r="BE24" i="4"/>
  <c r="BB24" i="4"/>
  <c r="AH36" i="4" s="1"/>
  <c r="AY24" i="4"/>
  <c r="AJ36" i="4" s="1"/>
  <c r="AV24" i="4"/>
  <c r="AH32" i="4" s="1"/>
  <c r="AS24" i="4"/>
  <c r="AJ32" i="4" s="1"/>
  <c r="AP24" i="4"/>
  <c r="AH28" i="4" s="1"/>
  <c r="AM24" i="4"/>
  <c r="AJ28" i="4" s="1"/>
  <c r="Z24" i="4"/>
  <c r="T24" i="4"/>
  <c r="N24" i="4"/>
  <c r="H24" i="4"/>
  <c r="B24" i="4"/>
  <c r="A24" i="4"/>
  <c r="BI23" i="4"/>
  <c r="AA43" i="4" s="1"/>
  <c r="BE23" i="4"/>
  <c r="BC23" i="4"/>
  <c r="AA39" i="4" s="1"/>
  <c r="AY23" i="4"/>
  <c r="AE39" i="4" s="1"/>
  <c r="AW23" i="4"/>
  <c r="AA35" i="4" s="1"/>
  <c r="AS23" i="4"/>
  <c r="AQ23" i="4"/>
  <c r="AA31" i="4" s="1"/>
  <c r="AM23" i="4"/>
  <c r="AE31" i="4" s="1"/>
  <c r="AK23" i="4"/>
  <c r="AA27" i="4" s="1"/>
  <c r="AG23" i="4"/>
  <c r="AE27" i="4" s="1"/>
  <c r="X23" i="4"/>
  <c r="V23" i="4"/>
  <c r="R23" i="4"/>
  <c r="P23" i="4"/>
  <c r="L23" i="4"/>
  <c r="J23" i="4"/>
  <c r="G23" i="4"/>
  <c r="F23" i="4"/>
  <c r="D23" i="4"/>
  <c r="BI22" i="4"/>
  <c r="AA42" i="4" s="1"/>
  <c r="BE22" i="4"/>
  <c r="AE42" i="4" s="1"/>
  <c r="BC22" i="4"/>
  <c r="AA38" i="4" s="1"/>
  <c r="AY22" i="4"/>
  <c r="AE38" i="4" s="1"/>
  <c r="AW22" i="4"/>
  <c r="AA34" i="4" s="1"/>
  <c r="AS22" i="4"/>
  <c r="AE34" i="4" s="1"/>
  <c r="AQ22" i="4"/>
  <c r="AA30" i="4" s="1"/>
  <c r="AM22" i="4"/>
  <c r="AE30" i="4" s="1"/>
  <c r="AK22" i="4"/>
  <c r="AA26" i="4" s="1"/>
  <c r="AG22" i="4"/>
  <c r="AE26" i="4" s="1"/>
  <c r="X22" i="4"/>
  <c r="V22" i="4"/>
  <c r="U22" i="4"/>
  <c r="R22" i="4"/>
  <c r="P22" i="4"/>
  <c r="L22" i="4"/>
  <c r="J22" i="4"/>
  <c r="F22" i="4"/>
  <c r="D22" i="4"/>
  <c r="BI21" i="4"/>
  <c r="AA41" i="4" s="1"/>
  <c r="BE21" i="4"/>
  <c r="AE41" i="4" s="1"/>
  <c r="BC21" i="4"/>
  <c r="AA37" i="4" s="1"/>
  <c r="AY21" i="4"/>
  <c r="AE37" i="4" s="1"/>
  <c r="AW21" i="4"/>
  <c r="AA33" i="4" s="1"/>
  <c r="AS21" i="4"/>
  <c r="AE33" i="4" s="1"/>
  <c r="AQ21" i="4"/>
  <c r="AM21" i="4"/>
  <c r="AE29" i="4" s="1"/>
  <c r="AK21" i="4"/>
  <c r="AA25" i="4" s="1"/>
  <c r="AG21" i="4"/>
  <c r="AE25" i="4" s="1"/>
  <c r="X21" i="4"/>
  <c r="V21" i="4"/>
  <c r="R21" i="4"/>
  <c r="P21" i="4"/>
  <c r="O21" i="4"/>
  <c r="L21" i="4"/>
  <c r="J21" i="4"/>
  <c r="F21" i="4"/>
  <c r="D21" i="4"/>
  <c r="A21" i="4"/>
  <c r="BU20" i="4"/>
  <c r="BH20" i="4"/>
  <c r="AB40" i="4" s="1"/>
  <c r="BE20" i="4"/>
  <c r="AD40" i="4" s="1"/>
  <c r="BB20" i="4"/>
  <c r="AB36" i="4" s="1"/>
  <c r="AY20" i="4"/>
  <c r="AD36" i="4" s="1"/>
  <c r="AV20" i="4"/>
  <c r="AB32" i="4" s="1"/>
  <c r="AS20" i="4"/>
  <c r="AD32" i="4" s="1"/>
  <c r="AP20" i="4"/>
  <c r="AB28" i="4" s="1"/>
  <c r="AM20" i="4"/>
  <c r="AD28" i="4" s="1"/>
  <c r="AJ20" i="4"/>
  <c r="AB24" i="4" s="1"/>
  <c r="AG20" i="4"/>
  <c r="AD24" i="4" s="1"/>
  <c r="T20" i="4"/>
  <c r="R20" i="4"/>
  <c r="N20" i="4"/>
  <c r="H20" i="4"/>
  <c r="B20" i="4"/>
  <c r="A20" i="4"/>
  <c r="BI19" i="4"/>
  <c r="U43" i="4" s="1"/>
  <c r="BE19" i="4"/>
  <c r="Y43" i="4" s="1"/>
  <c r="BC19" i="4"/>
  <c r="U39" i="4" s="1"/>
  <c r="AY19" i="4"/>
  <c r="Y39" i="4" s="1"/>
  <c r="AW19" i="4"/>
  <c r="U35" i="4" s="1"/>
  <c r="AS19" i="4"/>
  <c r="Y35" i="4" s="1"/>
  <c r="AQ19" i="4"/>
  <c r="U31" i="4" s="1"/>
  <c r="AM19" i="4"/>
  <c r="Y31" i="4" s="1"/>
  <c r="AK19" i="4"/>
  <c r="U27" i="4" s="1"/>
  <c r="AG19" i="4"/>
  <c r="Y27" i="4" s="1"/>
  <c r="AE19" i="4"/>
  <c r="U23" i="4" s="1"/>
  <c r="AA19" i="4"/>
  <c r="Y23" i="4" s="1"/>
  <c r="R19" i="4"/>
  <c r="P19" i="4"/>
  <c r="O19" i="4"/>
  <c r="L19" i="4"/>
  <c r="J19" i="4"/>
  <c r="F19" i="4"/>
  <c r="D19" i="4"/>
  <c r="BI18" i="4"/>
  <c r="U42" i="4" s="1"/>
  <c r="BE18" i="4"/>
  <c r="Y42" i="4" s="1"/>
  <c r="BC18" i="4"/>
  <c r="U38" i="4" s="1"/>
  <c r="AY18" i="4"/>
  <c r="Y38" i="4" s="1"/>
  <c r="AW18" i="4"/>
  <c r="U34" i="4" s="1"/>
  <c r="AS18" i="4"/>
  <c r="Y34" i="4" s="1"/>
  <c r="AQ18" i="4"/>
  <c r="AM18" i="4"/>
  <c r="Y30" i="4" s="1"/>
  <c r="AK18" i="4"/>
  <c r="U26" i="4" s="1"/>
  <c r="AG18" i="4"/>
  <c r="Y26" i="4" s="1"/>
  <c r="AE18" i="4"/>
  <c r="AA18" i="4"/>
  <c r="Y22" i="4" s="1"/>
  <c r="R18" i="4"/>
  <c r="P18" i="4"/>
  <c r="L18" i="4"/>
  <c r="J18" i="4"/>
  <c r="F18" i="4"/>
  <c r="D18" i="4"/>
  <c r="BT16" i="4" s="1"/>
  <c r="BI17" i="4"/>
  <c r="U41" i="4" s="1"/>
  <c r="BE17" i="4"/>
  <c r="Y41" i="4" s="1"/>
  <c r="BC17" i="4"/>
  <c r="U37" i="4" s="1"/>
  <c r="AY17" i="4"/>
  <c r="Y37" i="4" s="1"/>
  <c r="AW17" i="4"/>
  <c r="U33" i="4" s="1"/>
  <c r="AS17" i="4"/>
  <c r="Y33" i="4" s="1"/>
  <c r="AQ17" i="4"/>
  <c r="U29" i="4" s="1"/>
  <c r="AM17" i="4"/>
  <c r="Y29" i="4" s="1"/>
  <c r="AK17" i="4"/>
  <c r="U25" i="4" s="1"/>
  <c r="AG17" i="4"/>
  <c r="Y25" i="4" s="1"/>
  <c r="AE17" i="4"/>
  <c r="U21" i="4" s="1"/>
  <c r="AA17" i="4"/>
  <c r="Y21" i="4" s="1"/>
  <c r="R17" i="4"/>
  <c r="P17" i="4"/>
  <c r="O17" i="4"/>
  <c r="L17" i="4"/>
  <c r="J17" i="4"/>
  <c r="F17" i="4"/>
  <c r="BU16" i="4" s="1"/>
  <c r="D17" i="4"/>
  <c r="CH16" i="4"/>
  <c r="BH16" i="4"/>
  <c r="V40" i="4" s="1"/>
  <c r="BE16" i="4"/>
  <c r="X40" i="4" s="1"/>
  <c r="BB16" i="4"/>
  <c r="V36" i="4" s="1"/>
  <c r="AY16" i="4"/>
  <c r="X36" i="4" s="1"/>
  <c r="AV16" i="4"/>
  <c r="V32" i="4" s="1"/>
  <c r="AS16" i="4"/>
  <c r="X32" i="4" s="1"/>
  <c r="AP16" i="4"/>
  <c r="V28" i="4" s="1"/>
  <c r="AM16" i="4"/>
  <c r="AJ16" i="4"/>
  <c r="V24" i="4" s="1"/>
  <c r="AG16" i="4"/>
  <c r="X24" i="4" s="1"/>
  <c r="AD16" i="4"/>
  <c r="V20" i="4" s="1"/>
  <c r="AA16" i="4"/>
  <c r="X20" i="4" s="1"/>
  <c r="Q16" i="4"/>
  <c r="N16" i="4"/>
  <c r="K16" i="4"/>
  <c r="H16" i="4"/>
  <c r="E16" i="4"/>
  <c r="B16" i="4"/>
  <c r="A16" i="4"/>
  <c r="CD16" i="4" s="1"/>
  <c r="D48" i="4" s="1"/>
  <c r="BI15" i="4"/>
  <c r="O43" i="4" s="1"/>
  <c r="BE15" i="4"/>
  <c r="S43" i="4" s="1"/>
  <c r="BC15" i="4"/>
  <c r="O39" i="4" s="1"/>
  <c r="AY15" i="4"/>
  <c r="S39" i="4" s="1"/>
  <c r="AW15" i="4"/>
  <c r="O35" i="4" s="1"/>
  <c r="AS15" i="4"/>
  <c r="S35" i="4" s="1"/>
  <c r="AQ15" i="4"/>
  <c r="O31" i="4" s="1"/>
  <c r="AM15" i="4"/>
  <c r="S31" i="4" s="1"/>
  <c r="AK15" i="4"/>
  <c r="O27" i="4" s="1"/>
  <c r="AG15" i="4"/>
  <c r="S27" i="4" s="1"/>
  <c r="AE15" i="4"/>
  <c r="O23" i="4" s="1"/>
  <c r="AA15" i="4"/>
  <c r="S23" i="4" s="1"/>
  <c r="Y15" i="4"/>
  <c r="U15" i="4"/>
  <c r="S19" i="4" s="1"/>
  <c r="L15" i="4"/>
  <c r="J15" i="4"/>
  <c r="I15" i="4"/>
  <c r="F15" i="4"/>
  <c r="D15" i="4"/>
  <c r="BI14" i="4"/>
  <c r="O42" i="4" s="1"/>
  <c r="BE14" i="4"/>
  <c r="S42" i="4" s="1"/>
  <c r="BC14" i="4"/>
  <c r="O38" i="4" s="1"/>
  <c r="AY14" i="4"/>
  <c r="S38" i="4" s="1"/>
  <c r="AW14" i="4"/>
  <c r="O34" i="4" s="1"/>
  <c r="AS14" i="4"/>
  <c r="S34" i="4" s="1"/>
  <c r="AQ14" i="4"/>
  <c r="O30" i="4" s="1"/>
  <c r="AM14" i="4"/>
  <c r="S30" i="4" s="1"/>
  <c r="AK14" i="4"/>
  <c r="O26" i="4" s="1"/>
  <c r="AE14" i="4"/>
  <c r="O22" i="4" s="1"/>
  <c r="AA14" i="4"/>
  <c r="S22" i="4" s="1"/>
  <c r="Y14" i="4"/>
  <c r="O18" i="4" s="1"/>
  <c r="U14" i="4"/>
  <c r="S18" i="4" s="1"/>
  <c r="L14" i="4"/>
  <c r="J14" i="4"/>
  <c r="F14" i="4"/>
  <c r="D14" i="4"/>
  <c r="BI13" i="4"/>
  <c r="O41" i="4" s="1"/>
  <c r="BE13" i="4"/>
  <c r="S41" i="4" s="1"/>
  <c r="BC13" i="4"/>
  <c r="O37" i="4" s="1"/>
  <c r="AY13" i="4"/>
  <c r="S37" i="4" s="1"/>
  <c r="AW13" i="4"/>
  <c r="O33" i="4" s="1"/>
  <c r="AS13" i="4"/>
  <c r="S33" i="4" s="1"/>
  <c r="AQ13" i="4"/>
  <c r="O29" i="4" s="1"/>
  <c r="AM13" i="4"/>
  <c r="S29" i="4" s="1"/>
  <c r="AK13" i="4"/>
  <c r="O25" i="4" s="1"/>
  <c r="AE13" i="4"/>
  <c r="AA13" i="4"/>
  <c r="S21" i="4" s="1"/>
  <c r="Y13" i="4"/>
  <c r="U13" i="4"/>
  <c r="L13" i="4"/>
  <c r="J13" i="4"/>
  <c r="F13" i="4"/>
  <c r="D13" i="4"/>
  <c r="C13" i="4"/>
  <c r="CG12" i="4"/>
  <c r="BH12" i="4"/>
  <c r="P40" i="4" s="1"/>
  <c r="BE12" i="4"/>
  <c r="R40" i="4" s="1"/>
  <c r="BB12" i="4"/>
  <c r="AY12" i="4"/>
  <c r="R36" i="4" s="1"/>
  <c r="AV12" i="4"/>
  <c r="P32" i="4" s="1"/>
  <c r="AS12" i="4"/>
  <c r="R32" i="4" s="1"/>
  <c r="AP12" i="4"/>
  <c r="P28" i="4" s="1"/>
  <c r="AM12" i="4"/>
  <c r="R28" i="4" s="1"/>
  <c r="AJ12" i="4"/>
  <c r="P24" i="4" s="1"/>
  <c r="AG12" i="4"/>
  <c r="R24" i="4" s="1"/>
  <c r="AD12" i="4"/>
  <c r="P20" i="4" s="1"/>
  <c r="AA12" i="4"/>
  <c r="K12" i="4"/>
  <c r="H12" i="4"/>
  <c r="E12" i="4"/>
  <c r="B12" i="4"/>
  <c r="A12" i="4"/>
  <c r="CD12" i="4" s="1"/>
  <c r="J48" i="4" s="1"/>
  <c r="BI11" i="4"/>
  <c r="I43" i="4" s="1"/>
  <c r="BE11" i="4"/>
  <c r="M43" i="4" s="1"/>
  <c r="BC11" i="4"/>
  <c r="I39" i="4" s="1"/>
  <c r="AY11" i="4"/>
  <c r="M39" i="4" s="1"/>
  <c r="AW11" i="4"/>
  <c r="I35" i="4" s="1"/>
  <c r="AS11" i="4"/>
  <c r="M35" i="4" s="1"/>
  <c r="AQ11" i="4"/>
  <c r="AM11" i="4"/>
  <c r="AK11" i="4"/>
  <c r="I27" i="4" s="1"/>
  <c r="AG11" i="4"/>
  <c r="M27" i="4" s="1"/>
  <c r="AE11" i="4"/>
  <c r="I23" i="4" s="1"/>
  <c r="AA11" i="4"/>
  <c r="M23" i="4" s="1"/>
  <c r="Y11" i="4"/>
  <c r="I19" i="4" s="1"/>
  <c r="U11" i="4"/>
  <c r="M19" i="4" s="1"/>
  <c r="S11" i="4"/>
  <c r="O11" i="4"/>
  <c r="M15" i="4" s="1"/>
  <c r="F11" i="4"/>
  <c r="D11" i="4"/>
  <c r="BI10" i="4"/>
  <c r="I42" i="4" s="1"/>
  <c r="BE10" i="4"/>
  <c r="M42" i="4" s="1"/>
  <c r="BC10" i="4"/>
  <c r="I38" i="4" s="1"/>
  <c r="AY10" i="4"/>
  <c r="M38" i="4" s="1"/>
  <c r="AW10" i="4"/>
  <c r="I34" i="4" s="1"/>
  <c r="AS10" i="4"/>
  <c r="M34" i="4" s="1"/>
  <c r="AQ10" i="4"/>
  <c r="AM10" i="4"/>
  <c r="AK10" i="4"/>
  <c r="I26" i="4" s="1"/>
  <c r="AG10" i="4"/>
  <c r="M26" i="4" s="1"/>
  <c r="AE10" i="4"/>
  <c r="I22" i="4" s="1"/>
  <c r="AA10" i="4"/>
  <c r="M22" i="4" s="1"/>
  <c r="Y10" i="4"/>
  <c r="U10" i="4"/>
  <c r="M18" i="4" s="1"/>
  <c r="S10" i="4"/>
  <c r="I14" i="4" s="1"/>
  <c r="O10" i="4"/>
  <c r="M14" i="4" s="1"/>
  <c r="F10" i="4"/>
  <c r="BU8" i="4" s="1"/>
  <c r="D10" i="4"/>
  <c r="BI9" i="4"/>
  <c r="I41" i="4" s="1"/>
  <c r="BE9" i="4"/>
  <c r="M41" i="4" s="1"/>
  <c r="BC9" i="4"/>
  <c r="I37" i="4" s="1"/>
  <c r="AY9" i="4"/>
  <c r="M37" i="4" s="1"/>
  <c r="AW9" i="4"/>
  <c r="I33" i="4" s="1"/>
  <c r="AS9" i="4"/>
  <c r="M33" i="4" s="1"/>
  <c r="AQ9" i="4"/>
  <c r="AM9" i="4"/>
  <c r="AK9" i="4"/>
  <c r="I25" i="4" s="1"/>
  <c r="AG9" i="4"/>
  <c r="M25" i="4" s="1"/>
  <c r="AE9" i="4"/>
  <c r="I21" i="4" s="1"/>
  <c r="AA9" i="4"/>
  <c r="M21" i="4" s="1"/>
  <c r="Y9" i="4"/>
  <c r="I17" i="4" s="1"/>
  <c r="U9" i="4"/>
  <c r="M17" i="4" s="1"/>
  <c r="S9" i="4"/>
  <c r="O9" i="4"/>
  <c r="M13" i="4" s="1"/>
  <c r="F9" i="4"/>
  <c r="D9" i="4"/>
  <c r="BT8" i="4" s="1"/>
  <c r="CF8" i="4"/>
  <c r="BH8" i="4"/>
  <c r="J40" i="4" s="1"/>
  <c r="BE8" i="4"/>
  <c r="BB8" i="4"/>
  <c r="AY8" i="4"/>
  <c r="L36" i="4" s="1"/>
  <c r="AV8" i="4"/>
  <c r="AS8" i="4"/>
  <c r="L32" i="4" s="1"/>
  <c r="AP8" i="4"/>
  <c r="J28" i="4" s="1"/>
  <c r="AM8" i="4"/>
  <c r="L28" i="4" s="1"/>
  <c r="AJ8" i="4"/>
  <c r="J24" i="4" s="1"/>
  <c r="AG8" i="4"/>
  <c r="L24" i="4" s="1"/>
  <c r="AD8" i="4"/>
  <c r="J20" i="4" s="1"/>
  <c r="AA8" i="4"/>
  <c r="L20" i="4" s="1"/>
  <c r="E8" i="4"/>
  <c r="B8" i="4"/>
  <c r="A8" i="4"/>
  <c r="CD8" i="4" s="1"/>
  <c r="P48" i="4" s="1"/>
  <c r="BI7" i="4"/>
  <c r="C43" i="4" s="1"/>
  <c r="BE7" i="4"/>
  <c r="G43" i="4" s="1"/>
  <c r="BC7" i="4"/>
  <c r="C39" i="4" s="1"/>
  <c r="AY7" i="4"/>
  <c r="G39" i="4" s="1"/>
  <c r="AW7" i="4"/>
  <c r="C35" i="4" s="1"/>
  <c r="AS7" i="4"/>
  <c r="G35" i="4" s="1"/>
  <c r="AQ7" i="4"/>
  <c r="C31" i="4" s="1"/>
  <c r="AM7" i="4"/>
  <c r="M31" i="4" s="1"/>
  <c r="AK7" i="4"/>
  <c r="C27" i="4" s="1"/>
  <c r="AG7" i="4"/>
  <c r="G27" i="4" s="1"/>
  <c r="AE7" i="4"/>
  <c r="C23" i="4" s="1"/>
  <c r="AA7" i="4"/>
  <c r="Y7" i="4"/>
  <c r="C19" i="4" s="1"/>
  <c r="U7" i="4"/>
  <c r="G19" i="4" s="1"/>
  <c r="S7" i="4"/>
  <c r="C15" i="4" s="1"/>
  <c r="O7" i="4"/>
  <c r="G15" i="4" s="1"/>
  <c r="M7" i="4"/>
  <c r="C11" i="4" s="1"/>
  <c r="I7" i="4"/>
  <c r="G11" i="4" s="1"/>
  <c r="BI6" i="4"/>
  <c r="C42" i="4" s="1"/>
  <c r="BE6" i="4"/>
  <c r="G42" i="4" s="1"/>
  <c r="BC6" i="4"/>
  <c r="C38" i="4" s="1"/>
  <c r="AY6" i="4"/>
  <c r="G38" i="4" s="1"/>
  <c r="AW6" i="4"/>
  <c r="C34" i="4" s="1"/>
  <c r="AS6" i="4"/>
  <c r="G34" i="4" s="1"/>
  <c r="AQ6" i="4"/>
  <c r="AM6" i="4"/>
  <c r="M30" i="4" s="1"/>
  <c r="AK6" i="4"/>
  <c r="C26" i="4" s="1"/>
  <c r="AG6" i="4"/>
  <c r="G26" i="4" s="1"/>
  <c r="AE6" i="4"/>
  <c r="C22" i="4" s="1"/>
  <c r="AA6" i="4"/>
  <c r="G22" i="4" s="1"/>
  <c r="Y6" i="4"/>
  <c r="C18" i="4" s="1"/>
  <c r="U6" i="4"/>
  <c r="G18" i="4" s="1"/>
  <c r="S6" i="4"/>
  <c r="C14" i="4" s="1"/>
  <c r="O6" i="4"/>
  <c r="M6" i="4"/>
  <c r="C10" i="4" s="1"/>
  <c r="I6" i="4"/>
  <c r="G10" i="4" s="1"/>
  <c r="BI5" i="4"/>
  <c r="C41" i="4" s="1"/>
  <c r="BE5" i="4"/>
  <c r="G41" i="4" s="1"/>
  <c r="BC5" i="4"/>
  <c r="C37" i="4" s="1"/>
  <c r="AY5" i="4"/>
  <c r="G37" i="4" s="1"/>
  <c r="AW5" i="4"/>
  <c r="C33" i="4" s="1"/>
  <c r="AU5" i="4"/>
  <c r="AS5" i="4"/>
  <c r="G33" i="4" s="1"/>
  <c r="AQ5" i="4"/>
  <c r="C29" i="4" s="1"/>
  <c r="AM5" i="4"/>
  <c r="G29" i="4" s="1"/>
  <c r="AK5" i="4"/>
  <c r="AG5" i="4"/>
  <c r="G25" i="4" s="1"/>
  <c r="AE5" i="4"/>
  <c r="C21" i="4" s="1"/>
  <c r="AA5" i="4"/>
  <c r="G21" i="4" s="1"/>
  <c r="Y5" i="4"/>
  <c r="C17" i="4" s="1"/>
  <c r="U5" i="4"/>
  <c r="S5" i="4"/>
  <c r="O5" i="4"/>
  <c r="G13" i="4" s="1"/>
  <c r="M5" i="4"/>
  <c r="C9" i="4" s="1"/>
  <c r="I5" i="4"/>
  <c r="CN4" i="4"/>
  <c r="CE4" i="4"/>
  <c r="BU4" i="4"/>
  <c r="CA4" i="4" s="1"/>
  <c r="BV4" i="4" s="1"/>
  <c r="BT4" i="4"/>
  <c r="BH4" i="4"/>
  <c r="D40" i="4" s="1"/>
  <c r="BE4" i="4"/>
  <c r="F40" i="4" s="1"/>
  <c r="BB4" i="4"/>
  <c r="D36" i="4" s="1"/>
  <c r="AY4" i="4"/>
  <c r="AV4" i="4"/>
  <c r="D32" i="4" s="1"/>
  <c r="AS4" i="4"/>
  <c r="F32" i="4" s="1"/>
  <c r="AP4" i="4"/>
  <c r="D28" i="4" s="1"/>
  <c r="AM4" i="4"/>
  <c r="F28" i="4" s="1"/>
  <c r="AJ4" i="4"/>
  <c r="D24" i="4" s="1"/>
  <c r="AG4" i="4"/>
  <c r="F24" i="4" s="1"/>
  <c r="AD4" i="4"/>
  <c r="D20" i="4" s="1"/>
  <c r="AA4" i="4"/>
  <c r="F20" i="4" s="1"/>
  <c r="A4" i="4"/>
  <c r="CD4" i="4" s="1"/>
  <c r="V48" i="4" s="1"/>
  <c r="BD49" i="3"/>
  <c r="AX49" i="3"/>
  <c r="AR49" i="3"/>
  <c r="AL49" i="3"/>
  <c r="AF49" i="3"/>
  <c r="AB49" i="3"/>
  <c r="A49" i="3"/>
  <c r="BB43" i="3"/>
  <c r="AZ43" i="3"/>
  <c r="AV43" i="3"/>
  <c r="AT43" i="3"/>
  <c r="AP43" i="3"/>
  <c r="AN43" i="3"/>
  <c r="AJ43" i="3"/>
  <c r="AH43" i="3"/>
  <c r="AD43" i="3"/>
  <c r="AB43" i="3"/>
  <c r="X43" i="3"/>
  <c r="V43" i="3"/>
  <c r="R43" i="3"/>
  <c r="P43" i="3"/>
  <c r="L43" i="3"/>
  <c r="J43" i="3"/>
  <c r="I43" i="3"/>
  <c r="F43" i="3"/>
  <c r="D43" i="3"/>
  <c r="BB42" i="3"/>
  <c r="AZ42" i="3"/>
  <c r="AV42" i="3"/>
  <c r="AT42" i="3"/>
  <c r="AQ42" i="3"/>
  <c r="AP42" i="3"/>
  <c r="AN42" i="3"/>
  <c r="AJ42" i="3"/>
  <c r="AH42" i="3"/>
  <c r="AD42" i="3"/>
  <c r="AB42" i="3"/>
  <c r="AA42" i="3"/>
  <c r="X42" i="3"/>
  <c r="V42" i="3"/>
  <c r="R42" i="3"/>
  <c r="P42" i="3"/>
  <c r="L42" i="3"/>
  <c r="J42" i="3"/>
  <c r="F42" i="3"/>
  <c r="D42" i="3"/>
  <c r="BB41" i="3"/>
  <c r="AZ41" i="3"/>
  <c r="AV41" i="3"/>
  <c r="AT41" i="3"/>
  <c r="AP41" i="3"/>
  <c r="AN41" i="3"/>
  <c r="AK41" i="3"/>
  <c r="AJ41" i="3"/>
  <c r="AH41" i="3"/>
  <c r="AG41" i="3"/>
  <c r="AD41" i="3"/>
  <c r="AB41" i="3"/>
  <c r="X41" i="3"/>
  <c r="V41" i="3"/>
  <c r="R41" i="3"/>
  <c r="P41" i="3"/>
  <c r="L41" i="3"/>
  <c r="J41" i="3"/>
  <c r="F41" i="3"/>
  <c r="D41" i="3"/>
  <c r="A41" i="3"/>
  <c r="BB40" i="3"/>
  <c r="AZ40" i="3"/>
  <c r="AX40" i="3"/>
  <c r="AR40" i="3"/>
  <c r="AL40" i="3"/>
  <c r="AJ40" i="3"/>
  <c r="AF40" i="3"/>
  <c r="Z40" i="3"/>
  <c r="T40" i="3"/>
  <c r="N40" i="3"/>
  <c r="L40" i="3"/>
  <c r="H40" i="3"/>
  <c r="B40" i="3"/>
  <c r="A40" i="3"/>
  <c r="BI39" i="3"/>
  <c r="AY43" i="3" s="1"/>
  <c r="BE39" i="3"/>
  <c r="BC43" i="3" s="1"/>
  <c r="AV39" i="3"/>
  <c r="AT39" i="3"/>
  <c r="AP39" i="3"/>
  <c r="AN39" i="3"/>
  <c r="AM39" i="3"/>
  <c r="AJ39" i="3"/>
  <c r="AH39" i="3"/>
  <c r="AD39" i="3"/>
  <c r="AB39" i="3"/>
  <c r="X39" i="3"/>
  <c r="V39" i="3"/>
  <c r="R39" i="3"/>
  <c r="P39" i="3"/>
  <c r="L39" i="3"/>
  <c r="J39" i="3"/>
  <c r="F39" i="3"/>
  <c r="D39" i="3"/>
  <c r="BI38" i="3"/>
  <c r="AY42" i="3" s="1"/>
  <c r="BE38" i="3"/>
  <c r="BC42" i="3" s="1"/>
  <c r="AV38" i="3"/>
  <c r="AT38" i="3"/>
  <c r="AP38" i="3"/>
  <c r="AN38" i="3"/>
  <c r="AJ38" i="3"/>
  <c r="AH38" i="3"/>
  <c r="AD38" i="3"/>
  <c r="AB38" i="3"/>
  <c r="X38" i="3"/>
  <c r="V38" i="3"/>
  <c r="R38" i="3"/>
  <c r="P38" i="3"/>
  <c r="L38" i="3"/>
  <c r="J38" i="3"/>
  <c r="F38" i="3"/>
  <c r="D38" i="3"/>
  <c r="BI37" i="3"/>
  <c r="AY41" i="3" s="1"/>
  <c r="BE37" i="3"/>
  <c r="BC41" i="3" s="1"/>
  <c r="AV37" i="3"/>
  <c r="AT37" i="3"/>
  <c r="AP37" i="3"/>
  <c r="AN37" i="3"/>
  <c r="AJ37" i="3"/>
  <c r="AH37" i="3"/>
  <c r="AD37" i="3"/>
  <c r="AB37" i="3"/>
  <c r="X37" i="3"/>
  <c r="V37" i="3"/>
  <c r="R37" i="3"/>
  <c r="P37" i="3"/>
  <c r="L37" i="3"/>
  <c r="J37" i="3"/>
  <c r="F37" i="3"/>
  <c r="D37" i="3"/>
  <c r="A37" i="3"/>
  <c r="BH36" i="3"/>
  <c r="BE36" i="3"/>
  <c r="AV36" i="3"/>
  <c r="AR36" i="3"/>
  <c r="AN36" i="3"/>
  <c r="AL36" i="3"/>
  <c r="AF36" i="3"/>
  <c r="Z36" i="3"/>
  <c r="T36" i="3"/>
  <c r="P36" i="3"/>
  <c r="N36" i="3"/>
  <c r="J36" i="3"/>
  <c r="H36" i="3"/>
  <c r="F36" i="3"/>
  <c r="B36" i="3"/>
  <c r="A36" i="3"/>
  <c r="BI35" i="3"/>
  <c r="AS43" i="3" s="1"/>
  <c r="BE35" i="3"/>
  <c r="AW43" i="3" s="1"/>
  <c r="BC35" i="3"/>
  <c r="AS39" i="3" s="1"/>
  <c r="AY35" i="3"/>
  <c r="AW39" i="3" s="1"/>
  <c r="AP35" i="3"/>
  <c r="AN35" i="3"/>
  <c r="AM35" i="3"/>
  <c r="AJ35" i="3"/>
  <c r="AH35" i="3"/>
  <c r="AG35" i="3"/>
  <c r="AD35" i="3"/>
  <c r="AB35" i="3"/>
  <c r="Y35" i="3"/>
  <c r="X35" i="3"/>
  <c r="V35" i="3"/>
  <c r="R35" i="3"/>
  <c r="P35" i="3"/>
  <c r="M35" i="3"/>
  <c r="L35" i="3"/>
  <c r="J35" i="3"/>
  <c r="F35" i="3"/>
  <c r="D35" i="3"/>
  <c r="BI34" i="3"/>
  <c r="AS42" i="3" s="1"/>
  <c r="BE34" i="3"/>
  <c r="AW42" i="3" s="1"/>
  <c r="BC34" i="3"/>
  <c r="AS38" i="3" s="1"/>
  <c r="AY34" i="3"/>
  <c r="AW38" i="3" s="1"/>
  <c r="AP34" i="3"/>
  <c r="AN34" i="3"/>
  <c r="AJ34" i="3"/>
  <c r="AH34" i="3"/>
  <c r="AD34" i="3"/>
  <c r="AB34" i="3"/>
  <c r="X34" i="3"/>
  <c r="V34" i="3"/>
  <c r="U34" i="3"/>
  <c r="R34" i="3"/>
  <c r="P34" i="3"/>
  <c r="L34" i="3"/>
  <c r="J34" i="3"/>
  <c r="F34" i="3"/>
  <c r="D34" i="3"/>
  <c r="BI33" i="3"/>
  <c r="AS41" i="3" s="1"/>
  <c r="BE33" i="3"/>
  <c r="AW41" i="3" s="1"/>
  <c r="BC33" i="3"/>
  <c r="AS37" i="3" s="1"/>
  <c r="AY33" i="3"/>
  <c r="AW37" i="3" s="1"/>
  <c r="AP33" i="3"/>
  <c r="AN33" i="3"/>
  <c r="AK33" i="3"/>
  <c r="AJ33" i="3"/>
  <c r="AH33" i="3"/>
  <c r="AD33" i="3"/>
  <c r="AB33" i="3"/>
  <c r="Y33" i="3"/>
  <c r="X33" i="3"/>
  <c r="V33" i="3"/>
  <c r="R33" i="3"/>
  <c r="P33" i="3"/>
  <c r="L33" i="3"/>
  <c r="J33" i="3"/>
  <c r="F33" i="3"/>
  <c r="D33" i="3"/>
  <c r="A33" i="3"/>
  <c r="BH32" i="3"/>
  <c r="AT40" i="3" s="1"/>
  <c r="BE32" i="3"/>
  <c r="AV40" i="3" s="1"/>
  <c r="BB32" i="3"/>
  <c r="AT36" i="3" s="1"/>
  <c r="AY32" i="3"/>
  <c r="AP32" i="3"/>
  <c r="AL32" i="3"/>
  <c r="AF32" i="3"/>
  <c r="Z32" i="3"/>
  <c r="T32" i="3"/>
  <c r="R32" i="3"/>
  <c r="N32" i="3"/>
  <c r="H32" i="3"/>
  <c r="D32" i="3"/>
  <c r="B32" i="3"/>
  <c r="A32" i="3"/>
  <c r="BI31" i="3"/>
  <c r="AM43" i="3" s="1"/>
  <c r="BE31" i="3"/>
  <c r="AQ43" i="3" s="1"/>
  <c r="BC31" i="3"/>
  <c r="AY31" i="3"/>
  <c r="AQ39" i="3" s="1"/>
  <c r="AW31" i="3"/>
  <c r="AS31" i="3"/>
  <c r="AQ35" i="3" s="1"/>
  <c r="AK31" i="3"/>
  <c r="AJ31" i="3"/>
  <c r="AH31" i="3"/>
  <c r="AD31" i="3"/>
  <c r="AB31" i="3"/>
  <c r="X31" i="3"/>
  <c r="V31" i="3"/>
  <c r="R31" i="3"/>
  <c r="P31" i="3"/>
  <c r="L31" i="3"/>
  <c r="J31" i="3"/>
  <c r="F31" i="3"/>
  <c r="D31" i="3"/>
  <c r="C31" i="3"/>
  <c r="BI30" i="3"/>
  <c r="AM42" i="3" s="1"/>
  <c r="BE30" i="3"/>
  <c r="BC30" i="3"/>
  <c r="AM38" i="3" s="1"/>
  <c r="AY30" i="3"/>
  <c r="AQ38" i="3" s="1"/>
  <c r="AW30" i="3"/>
  <c r="AM34" i="3" s="1"/>
  <c r="AS30" i="3"/>
  <c r="AQ34" i="3" s="1"/>
  <c r="AJ30" i="3"/>
  <c r="AH30" i="3"/>
  <c r="AD30" i="3"/>
  <c r="AB30" i="3"/>
  <c r="X30" i="3"/>
  <c r="V30" i="3"/>
  <c r="R30" i="3"/>
  <c r="P30" i="3"/>
  <c r="L30" i="3"/>
  <c r="J30" i="3"/>
  <c r="I30" i="3"/>
  <c r="F30" i="3"/>
  <c r="D30" i="3"/>
  <c r="BI29" i="3"/>
  <c r="AM41" i="3" s="1"/>
  <c r="BE29" i="3"/>
  <c r="AQ41" i="3" s="1"/>
  <c r="BC29" i="3"/>
  <c r="AM37" i="3" s="1"/>
  <c r="AY29" i="3"/>
  <c r="AQ37" i="3" s="1"/>
  <c r="AW29" i="3"/>
  <c r="AM33" i="3" s="1"/>
  <c r="AS29" i="3"/>
  <c r="AQ33" i="3" s="1"/>
  <c r="AJ29" i="3"/>
  <c r="AH29" i="3"/>
  <c r="AD29" i="3"/>
  <c r="AB29" i="3"/>
  <c r="X29" i="3"/>
  <c r="V29" i="3"/>
  <c r="R29" i="3"/>
  <c r="P29" i="3"/>
  <c r="L29" i="3"/>
  <c r="J29" i="3"/>
  <c r="G29" i="3"/>
  <c r="F29" i="3"/>
  <c r="D29" i="3"/>
  <c r="A29" i="3"/>
  <c r="BH28" i="3"/>
  <c r="AN40" i="3" s="1"/>
  <c r="BE28" i="3"/>
  <c r="AP40" i="3" s="1"/>
  <c r="BB28" i="3"/>
  <c r="AY28" i="3"/>
  <c r="AP36" i="3" s="1"/>
  <c r="AV28" i="3"/>
  <c r="AS28" i="3"/>
  <c r="AF28" i="3"/>
  <c r="X28" i="3"/>
  <c r="T28" i="3"/>
  <c r="N28" i="3"/>
  <c r="J28" i="3"/>
  <c r="H28" i="3"/>
  <c r="B28" i="3"/>
  <c r="A28" i="3"/>
  <c r="BI27" i="3"/>
  <c r="AG43" i="3" s="1"/>
  <c r="BE27" i="3"/>
  <c r="AK43" i="3" s="1"/>
  <c r="BC27" i="3"/>
  <c r="AG39" i="3" s="1"/>
  <c r="AY27" i="3"/>
  <c r="AK39" i="3" s="1"/>
  <c r="AW27" i="3"/>
  <c r="AS27" i="3"/>
  <c r="AK35" i="3" s="1"/>
  <c r="AQ27" i="3"/>
  <c r="AG31" i="3" s="1"/>
  <c r="AM27" i="3"/>
  <c r="AD27" i="3"/>
  <c r="AB27" i="3"/>
  <c r="AA27" i="3"/>
  <c r="X27" i="3"/>
  <c r="V27" i="3"/>
  <c r="R27" i="3"/>
  <c r="P27" i="3"/>
  <c r="L27" i="3"/>
  <c r="J27" i="3"/>
  <c r="F27" i="3"/>
  <c r="D27" i="3"/>
  <c r="C27" i="3"/>
  <c r="BI26" i="3"/>
  <c r="AG42" i="3" s="1"/>
  <c r="BE26" i="3"/>
  <c r="AK42" i="3" s="1"/>
  <c r="BC26" i="3"/>
  <c r="AG38" i="3" s="1"/>
  <c r="AY26" i="3"/>
  <c r="AK38" i="3" s="1"/>
  <c r="AW26" i="3"/>
  <c r="AG34" i="3" s="1"/>
  <c r="AS26" i="3"/>
  <c r="AK34" i="3" s="1"/>
  <c r="AQ26" i="3"/>
  <c r="AG30" i="3" s="1"/>
  <c r="AM26" i="3"/>
  <c r="AK30" i="3" s="1"/>
  <c r="AD26" i="3"/>
  <c r="AB26" i="3"/>
  <c r="X26" i="3"/>
  <c r="V26" i="3"/>
  <c r="S26" i="3"/>
  <c r="R26" i="3"/>
  <c r="P26" i="3"/>
  <c r="L26" i="3"/>
  <c r="J26" i="3"/>
  <c r="F26" i="3"/>
  <c r="D26" i="3"/>
  <c r="BI25" i="3"/>
  <c r="BE25" i="3"/>
  <c r="BC25" i="3"/>
  <c r="AG37" i="3" s="1"/>
  <c r="AY25" i="3"/>
  <c r="AK37" i="3" s="1"/>
  <c r="AW25" i="3"/>
  <c r="AG33" i="3" s="1"/>
  <c r="AS25" i="3"/>
  <c r="AQ25" i="3"/>
  <c r="AG29" i="3" s="1"/>
  <c r="AM25" i="3"/>
  <c r="AK29" i="3" s="1"/>
  <c r="AD25" i="3"/>
  <c r="AB25" i="3"/>
  <c r="AA25" i="3"/>
  <c r="Y25" i="3"/>
  <c r="X25" i="3"/>
  <c r="V25" i="3"/>
  <c r="S25" i="3"/>
  <c r="R25" i="3"/>
  <c r="P25" i="3"/>
  <c r="L25" i="3"/>
  <c r="J25" i="3"/>
  <c r="F25" i="3"/>
  <c r="D25" i="3"/>
  <c r="C25" i="3"/>
  <c r="A25" i="3"/>
  <c r="BH24" i="3"/>
  <c r="AH40" i="3" s="1"/>
  <c r="BE24" i="3"/>
  <c r="BB24" i="3"/>
  <c r="AH36" i="3" s="1"/>
  <c r="AY24" i="3"/>
  <c r="AJ36" i="3" s="1"/>
  <c r="AV24" i="3"/>
  <c r="AH32" i="3" s="1"/>
  <c r="AS24" i="3"/>
  <c r="AJ32" i="3" s="1"/>
  <c r="AP24" i="3"/>
  <c r="AH28" i="3" s="1"/>
  <c r="AM24" i="3"/>
  <c r="AJ28" i="3" s="1"/>
  <c r="Z24" i="3"/>
  <c r="T24" i="3"/>
  <c r="R24" i="3"/>
  <c r="N24" i="3"/>
  <c r="H24" i="3"/>
  <c r="D24" i="3"/>
  <c r="B24" i="3"/>
  <c r="A24" i="3"/>
  <c r="BI23" i="3"/>
  <c r="AA43" i="3" s="1"/>
  <c r="BE23" i="3"/>
  <c r="AE43" i="3" s="1"/>
  <c r="BC23" i="3"/>
  <c r="AA39" i="3" s="1"/>
  <c r="AY23" i="3"/>
  <c r="AE39" i="3" s="1"/>
  <c r="AW23" i="3"/>
  <c r="AA35" i="3" s="1"/>
  <c r="AS23" i="3"/>
  <c r="AE35" i="3" s="1"/>
  <c r="AQ23" i="3"/>
  <c r="AA31" i="3" s="1"/>
  <c r="AM23" i="3"/>
  <c r="AE31" i="3" s="1"/>
  <c r="AK23" i="3"/>
  <c r="AG23" i="3"/>
  <c r="AE27" i="3" s="1"/>
  <c r="X23" i="3"/>
  <c r="V23" i="3"/>
  <c r="R23" i="3"/>
  <c r="P23" i="3"/>
  <c r="L23" i="3"/>
  <c r="J23" i="3"/>
  <c r="G23" i="3"/>
  <c r="F23" i="3"/>
  <c r="D23" i="3"/>
  <c r="BI22" i="3"/>
  <c r="BE22" i="3"/>
  <c r="AE42" i="3" s="1"/>
  <c r="BC22" i="3"/>
  <c r="AA38" i="3" s="1"/>
  <c r="AY22" i="3"/>
  <c r="AE38" i="3" s="1"/>
  <c r="AW22" i="3"/>
  <c r="AA34" i="3" s="1"/>
  <c r="AS22" i="3"/>
  <c r="AE34" i="3" s="1"/>
  <c r="AQ22" i="3"/>
  <c r="AA30" i="3" s="1"/>
  <c r="AM22" i="3"/>
  <c r="AE30" i="3" s="1"/>
  <c r="AK22" i="3"/>
  <c r="AA26" i="3" s="1"/>
  <c r="AG22" i="3"/>
  <c r="AE26" i="3" s="1"/>
  <c r="X22" i="3"/>
  <c r="V22" i="3"/>
  <c r="R22" i="3"/>
  <c r="P22" i="3"/>
  <c r="L22" i="3"/>
  <c r="J22" i="3"/>
  <c r="F22" i="3"/>
  <c r="D22" i="3"/>
  <c r="BI21" i="3"/>
  <c r="AA41" i="3" s="1"/>
  <c r="BE21" i="3"/>
  <c r="AE41" i="3" s="1"/>
  <c r="BC21" i="3"/>
  <c r="AA37" i="3" s="1"/>
  <c r="AY21" i="3"/>
  <c r="AE37" i="3" s="1"/>
  <c r="AW21" i="3"/>
  <c r="AA33" i="3" s="1"/>
  <c r="AS21" i="3"/>
  <c r="AE33" i="3" s="1"/>
  <c r="AQ21" i="3"/>
  <c r="AA29" i="3" s="1"/>
  <c r="AM21" i="3"/>
  <c r="AE29" i="3" s="1"/>
  <c r="AK21" i="3"/>
  <c r="AG21" i="3"/>
  <c r="AE25" i="3" s="1"/>
  <c r="X21" i="3"/>
  <c r="V21" i="3"/>
  <c r="R21" i="3"/>
  <c r="P21" i="3"/>
  <c r="L21" i="3"/>
  <c r="J21" i="3"/>
  <c r="F21" i="3"/>
  <c r="BU20" i="3" s="1"/>
  <c r="D21" i="3"/>
  <c r="A21" i="3"/>
  <c r="BH20" i="3"/>
  <c r="AB40" i="3" s="1"/>
  <c r="BE20" i="3"/>
  <c r="AD40" i="3" s="1"/>
  <c r="BB20" i="3"/>
  <c r="AB36" i="3" s="1"/>
  <c r="AY20" i="3"/>
  <c r="AD36" i="3" s="1"/>
  <c r="AV20" i="3"/>
  <c r="AB32" i="3" s="1"/>
  <c r="AS20" i="3"/>
  <c r="AD32" i="3" s="1"/>
  <c r="AP20" i="3"/>
  <c r="AB28" i="3" s="1"/>
  <c r="AM20" i="3"/>
  <c r="AD28" i="3" s="1"/>
  <c r="AJ20" i="3"/>
  <c r="AB24" i="3" s="1"/>
  <c r="AG20" i="3"/>
  <c r="AD24" i="3" s="1"/>
  <c r="T20" i="3"/>
  <c r="N20" i="3"/>
  <c r="L20" i="3"/>
  <c r="J20" i="3"/>
  <c r="H20" i="3"/>
  <c r="B20" i="3"/>
  <c r="A20" i="3"/>
  <c r="BI19" i="3"/>
  <c r="U43" i="3" s="1"/>
  <c r="BE19" i="3"/>
  <c r="Y43" i="3" s="1"/>
  <c r="BC19" i="3"/>
  <c r="U39" i="3" s="1"/>
  <c r="AY19" i="3"/>
  <c r="Y39" i="3" s="1"/>
  <c r="AW19" i="3"/>
  <c r="U35" i="3" s="1"/>
  <c r="AS19" i="3"/>
  <c r="AQ19" i="3"/>
  <c r="U31" i="3" s="1"/>
  <c r="AM19" i="3"/>
  <c r="Y31" i="3" s="1"/>
  <c r="AK19" i="3"/>
  <c r="U27" i="3" s="1"/>
  <c r="AG19" i="3"/>
  <c r="Y27" i="3" s="1"/>
  <c r="AE19" i="3"/>
  <c r="U23" i="3" s="1"/>
  <c r="AA19" i="3"/>
  <c r="Y23" i="3" s="1"/>
  <c r="S19" i="3"/>
  <c r="R19" i="3"/>
  <c r="P19" i="3"/>
  <c r="O19" i="3"/>
  <c r="M19" i="3"/>
  <c r="L19" i="3"/>
  <c r="J19" i="3"/>
  <c r="F19" i="3"/>
  <c r="D19" i="3"/>
  <c r="BI18" i="3"/>
  <c r="U42" i="3" s="1"/>
  <c r="BE18" i="3"/>
  <c r="Y42" i="3" s="1"/>
  <c r="BC18" i="3"/>
  <c r="U38" i="3" s="1"/>
  <c r="AY18" i="3"/>
  <c r="Y38" i="3" s="1"/>
  <c r="AW18" i="3"/>
  <c r="AS18" i="3"/>
  <c r="Y34" i="3" s="1"/>
  <c r="AQ18" i="3"/>
  <c r="U30" i="3" s="1"/>
  <c r="AM18" i="3"/>
  <c r="Y30" i="3" s="1"/>
  <c r="AK18" i="3"/>
  <c r="U26" i="3" s="1"/>
  <c r="AG18" i="3"/>
  <c r="Y26" i="3" s="1"/>
  <c r="AE18" i="3"/>
  <c r="U22" i="3" s="1"/>
  <c r="AA18" i="3"/>
  <c r="Y22" i="3" s="1"/>
  <c r="R18" i="3"/>
  <c r="P18" i="3"/>
  <c r="L18" i="3"/>
  <c r="J18" i="3"/>
  <c r="F18" i="3"/>
  <c r="D18" i="3"/>
  <c r="C18" i="3"/>
  <c r="BI17" i="3"/>
  <c r="U41" i="3" s="1"/>
  <c r="BE17" i="3"/>
  <c r="Y41" i="3" s="1"/>
  <c r="BC17" i="3"/>
  <c r="U37" i="3" s="1"/>
  <c r="AY17" i="3"/>
  <c r="Y37" i="3" s="1"/>
  <c r="AW17" i="3"/>
  <c r="U33" i="3" s="1"/>
  <c r="AS17" i="3"/>
  <c r="AQ17" i="3"/>
  <c r="U29" i="3" s="1"/>
  <c r="AM17" i="3"/>
  <c r="Y29" i="3" s="1"/>
  <c r="AK17" i="3"/>
  <c r="U25" i="3" s="1"/>
  <c r="AG17" i="3"/>
  <c r="AE17" i="3"/>
  <c r="U21" i="3" s="1"/>
  <c r="AA17" i="3"/>
  <c r="Y21" i="3" s="1"/>
  <c r="R17" i="3"/>
  <c r="P17" i="3"/>
  <c r="L17" i="3"/>
  <c r="J17" i="3"/>
  <c r="F17" i="3"/>
  <c r="D17" i="3"/>
  <c r="C17" i="3"/>
  <c r="CH16" i="3"/>
  <c r="BH16" i="3"/>
  <c r="V40" i="3" s="1"/>
  <c r="BE16" i="3"/>
  <c r="X40" i="3" s="1"/>
  <c r="BB16" i="3"/>
  <c r="V36" i="3" s="1"/>
  <c r="AY16" i="3"/>
  <c r="X36" i="3" s="1"/>
  <c r="AV16" i="3"/>
  <c r="V32" i="3" s="1"/>
  <c r="AS16" i="3"/>
  <c r="X32" i="3" s="1"/>
  <c r="AP16" i="3"/>
  <c r="V28" i="3" s="1"/>
  <c r="AM16" i="3"/>
  <c r="AJ16" i="3"/>
  <c r="V24" i="3" s="1"/>
  <c r="AG16" i="3"/>
  <c r="X24" i="3" s="1"/>
  <c r="AD16" i="3"/>
  <c r="V20" i="3" s="1"/>
  <c r="AA16" i="3"/>
  <c r="X20" i="3" s="1"/>
  <c r="Q16" i="3"/>
  <c r="N16" i="3"/>
  <c r="K16" i="3"/>
  <c r="H16" i="3"/>
  <c r="E16" i="3"/>
  <c r="B16" i="3"/>
  <c r="A16" i="3"/>
  <c r="CD16" i="3" s="1"/>
  <c r="V48" i="3" s="1"/>
  <c r="BI15" i="3"/>
  <c r="O43" i="3" s="1"/>
  <c r="BE15" i="3"/>
  <c r="S43" i="3" s="1"/>
  <c r="BC15" i="3"/>
  <c r="O39" i="3" s="1"/>
  <c r="AY15" i="3"/>
  <c r="S39" i="3" s="1"/>
  <c r="AW15" i="3"/>
  <c r="O35" i="3" s="1"/>
  <c r="AS15" i="3"/>
  <c r="S35" i="3" s="1"/>
  <c r="AQ15" i="3"/>
  <c r="O31" i="3" s="1"/>
  <c r="AM15" i="3"/>
  <c r="S31" i="3" s="1"/>
  <c r="AK15" i="3"/>
  <c r="O27" i="3" s="1"/>
  <c r="AG15" i="3"/>
  <c r="S27" i="3" s="1"/>
  <c r="AE15" i="3"/>
  <c r="O23" i="3" s="1"/>
  <c r="AA15" i="3"/>
  <c r="S23" i="3" s="1"/>
  <c r="Y15" i="3"/>
  <c r="U15" i="3"/>
  <c r="L15" i="3"/>
  <c r="J15" i="3"/>
  <c r="BT12" i="3" s="1"/>
  <c r="F15" i="3"/>
  <c r="D15" i="3"/>
  <c r="BI14" i="3"/>
  <c r="O42" i="3" s="1"/>
  <c r="BE14" i="3"/>
  <c r="S42" i="3" s="1"/>
  <c r="BC14" i="3"/>
  <c r="O38" i="3" s="1"/>
  <c r="AY14" i="3"/>
  <c r="S38" i="3" s="1"/>
  <c r="AW14" i="3"/>
  <c r="O34" i="3" s="1"/>
  <c r="AS14" i="3"/>
  <c r="S34" i="3" s="1"/>
  <c r="AQ14" i="3"/>
  <c r="O30" i="3" s="1"/>
  <c r="AM14" i="3"/>
  <c r="S30" i="3" s="1"/>
  <c r="AK14" i="3"/>
  <c r="O26" i="3" s="1"/>
  <c r="AE14" i="3"/>
  <c r="O22" i="3" s="1"/>
  <c r="AA14" i="3"/>
  <c r="S22" i="3" s="1"/>
  <c r="Y14" i="3"/>
  <c r="O18" i="3" s="1"/>
  <c r="U14" i="3"/>
  <c r="S18" i="3" s="1"/>
  <c r="L14" i="3"/>
  <c r="J14" i="3"/>
  <c r="F14" i="3"/>
  <c r="D14" i="3"/>
  <c r="C14" i="3"/>
  <c r="BI13" i="3"/>
  <c r="O41" i="3" s="1"/>
  <c r="BE13" i="3"/>
  <c r="S41" i="3" s="1"/>
  <c r="BC13" i="3"/>
  <c r="O37" i="3" s="1"/>
  <c r="AY13" i="3"/>
  <c r="S37" i="3" s="1"/>
  <c r="AW13" i="3"/>
  <c r="O33" i="3" s="1"/>
  <c r="AS13" i="3"/>
  <c r="S33" i="3" s="1"/>
  <c r="AQ13" i="3"/>
  <c r="O29" i="3" s="1"/>
  <c r="AM13" i="3"/>
  <c r="S29" i="3" s="1"/>
  <c r="AK13" i="3"/>
  <c r="O25" i="3" s="1"/>
  <c r="AE13" i="3"/>
  <c r="O21" i="3" s="1"/>
  <c r="AA13" i="3"/>
  <c r="S21" i="3" s="1"/>
  <c r="Y13" i="3"/>
  <c r="O17" i="3" s="1"/>
  <c r="U13" i="3"/>
  <c r="M13" i="3"/>
  <c r="L13" i="3"/>
  <c r="J13" i="3"/>
  <c r="F13" i="3"/>
  <c r="D13" i="3"/>
  <c r="CG12" i="3"/>
  <c r="CD12" i="3"/>
  <c r="P48" i="3" s="1"/>
  <c r="BH12" i="3"/>
  <c r="P40" i="3" s="1"/>
  <c r="BE12" i="3"/>
  <c r="R40" i="3" s="1"/>
  <c r="BB12" i="3"/>
  <c r="AY12" i="3"/>
  <c r="R36" i="3" s="1"/>
  <c r="AV12" i="3"/>
  <c r="P32" i="3" s="1"/>
  <c r="AS12" i="3"/>
  <c r="AP12" i="3"/>
  <c r="P28" i="3" s="1"/>
  <c r="AM12" i="3"/>
  <c r="R28" i="3" s="1"/>
  <c r="AJ12" i="3"/>
  <c r="P24" i="3" s="1"/>
  <c r="AG12" i="3"/>
  <c r="AD12" i="3"/>
  <c r="P20" i="3" s="1"/>
  <c r="AA12" i="3"/>
  <c r="R20" i="3" s="1"/>
  <c r="K12" i="3"/>
  <c r="H12" i="3"/>
  <c r="E12" i="3"/>
  <c r="B12" i="3"/>
  <c r="A12" i="3"/>
  <c r="BI11" i="3"/>
  <c r="BE11" i="3"/>
  <c r="M43" i="3" s="1"/>
  <c r="BC11" i="3"/>
  <c r="I39" i="3" s="1"/>
  <c r="AY11" i="3"/>
  <c r="M39" i="3" s="1"/>
  <c r="AW11" i="3"/>
  <c r="I35" i="3" s="1"/>
  <c r="AS11" i="3"/>
  <c r="AQ11" i="3"/>
  <c r="AM11" i="3"/>
  <c r="AK11" i="3"/>
  <c r="I27" i="3" s="1"/>
  <c r="AG11" i="3"/>
  <c r="M27" i="3" s="1"/>
  <c r="AE11" i="3"/>
  <c r="I23" i="3" s="1"/>
  <c r="AA11" i="3"/>
  <c r="M23" i="3" s="1"/>
  <c r="Y11" i="3"/>
  <c r="I19" i="3" s="1"/>
  <c r="U11" i="3"/>
  <c r="S11" i="3"/>
  <c r="I15" i="3" s="1"/>
  <c r="O11" i="3"/>
  <c r="M15" i="3" s="1"/>
  <c r="F11" i="3"/>
  <c r="D11" i="3"/>
  <c r="C11" i="3"/>
  <c r="BI10" i="3"/>
  <c r="I42" i="3" s="1"/>
  <c r="BE10" i="3"/>
  <c r="M42" i="3" s="1"/>
  <c r="BC10" i="3"/>
  <c r="I38" i="3" s="1"/>
  <c r="AY10" i="3"/>
  <c r="M38" i="3" s="1"/>
  <c r="AW10" i="3"/>
  <c r="I34" i="3" s="1"/>
  <c r="AS10" i="3"/>
  <c r="M34" i="3" s="1"/>
  <c r="AQ10" i="3"/>
  <c r="AM10" i="3"/>
  <c r="AK10" i="3"/>
  <c r="I26" i="3" s="1"/>
  <c r="AG10" i="3"/>
  <c r="M26" i="3" s="1"/>
  <c r="AE10" i="3"/>
  <c r="I22" i="3" s="1"/>
  <c r="AA10" i="3"/>
  <c r="M22" i="3" s="1"/>
  <c r="Y10" i="3"/>
  <c r="I18" i="3" s="1"/>
  <c r="U10" i="3"/>
  <c r="S10" i="3"/>
  <c r="I14" i="3" s="1"/>
  <c r="O10" i="3"/>
  <c r="M14" i="3" s="1"/>
  <c r="F10" i="3"/>
  <c r="D10" i="3"/>
  <c r="BI9" i="3"/>
  <c r="I41" i="3" s="1"/>
  <c r="BE9" i="3"/>
  <c r="M41" i="3" s="1"/>
  <c r="BC9" i="3"/>
  <c r="I37" i="3" s="1"/>
  <c r="AY9" i="3"/>
  <c r="M37" i="3" s="1"/>
  <c r="AW9" i="3"/>
  <c r="I33" i="3" s="1"/>
  <c r="AS9" i="3"/>
  <c r="M33" i="3" s="1"/>
  <c r="AQ9" i="3"/>
  <c r="AM9" i="3"/>
  <c r="AK9" i="3"/>
  <c r="I25" i="3" s="1"/>
  <c r="AG9" i="3"/>
  <c r="M25" i="3" s="1"/>
  <c r="AE9" i="3"/>
  <c r="I21" i="3" s="1"/>
  <c r="AA9" i="3"/>
  <c r="M21" i="3" s="1"/>
  <c r="Y9" i="3"/>
  <c r="U9" i="3"/>
  <c r="M17" i="3" s="1"/>
  <c r="S9" i="3"/>
  <c r="I13" i="3" s="1"/>
  <c r="O9" i="3"/>
  <c r="F9" i="3"/>
  <c r="D9" i="3"/>
  <c r="BT8" i="3" s="1"/>
  <c r="CF8" i="3"/>
  <c r="BH8" i="3"/>
  <c r="J40" i="3" s="1"/>
  <c r="BE8" i="3"/>
  <c r="BB8" i="3"/>
  <c r="AY8" i="3"/>
  <c r="L36" i="3" s="1"/>
  <c r="AV8" i="3"/>
  <c r="J32" i="3" s="1"/>
  <c r="AS8" i="3"/>
  <c r="L32" i="3" s="1"/>
  <c r="AP8" i="3"/>
  <c r="AM8" i="3"/>
  <c r="L28" i="3" s="1"/>
  <c r="AJ8" i="3"/>
  <c r="J24" i="3" s="1"/>
  <c r="BJ24" i="3" s="1"/>
  <c r="AG8" i="3"/>
  <c r="L24" i="3" s="1"/>
  <c r="AD8" i="3"/>
  <c r="AA8" i="3"/>
  <c r="R8" i="3"/>
  <c r="J12" i="3" s="1"/>
  <c r="E8" i="3"/>
  <c r="B8" i="3"/>
  <c r="A8" i="3"/>
  <c r="CD8" i="3" s="1"/>
  <c r="D48" i="3" s="1"/>
  <c r="BI7" i="3"/>
  <c r="C43" i="3" s="1"/>
  <c r="BE7" i="3"/>
  <c r="G43" i="3" s="1"/>
  <c r="BC7" i="3"/>
  <c r="C39" i="3" s="1"/>
  <c r="AY7" i="3"/>
  <c r="G39" i="3" s="1"/>
  <c r="AW7" i="3"/>
  <c r="C35" i="3" s="1"/>
  <c r="AS7" i="3"/>
  <c r="G35" i="3" s="1"/>
  <c r="AQ7" i="3"/>
  <c r="I31" i="3" s="1"/>
  <c r="AM7" i="3"/>
  <c r="G31" i="3" s="1"/>
  <c r="AK7" i="3"/>
  <c r="AG7" i="3"/>
  <c r="G27" i="3" s="1"/>
  <c r="AE7" i="3"/>
  <c r="C23" i="3" s="1"/>
  <c r="AA7" i="3"/>
  <c r="Y7" i="3"/>
  <c r="C19" i="3" s="1"/>
  <c r="U7" i="3"/>
  <c r="G19" i="3" s="1"/>
  <c r="S7" i="3"/>
  <c r="C15" i="3" s="1"/>
  <c r="O7" i="3"/>
  <c r="G15" i="3" s="1"/>
  <c r="M7" i="3"/>
  <c r="I7" i="3"/>
  <c r="G11" i="3" s="1"/>
  <c r="BI6" i="3"/>
  <c r="C42" i="3" s="1"/>
  <c r="BE6" i="3"/>
  <c r="G42" i="3" s="1"/>
  <c r="BC6" i="3"/>
  <c r="C38" i="3" s="1"/>
  <c r="AY6" i="3"/>
  <c r="G38" i="3" s="1"/>
  <c r="AW6" i="3"/>
  <c r="C34" i="3" s="1"/>
  <c r="AS6" i="3"/>
  <c r="G34" i="3" s="1"/>
  <c r="AQ6" i="3"/>
  <c r="C30" i="3" s="1"/>
  <c r="AM6" i="3"/>
  <c r="M30" i="3" s="1"/>
  <c r="AK6" i="3"/>
  <c r="C26" i="3" s="1"/>
  <c r="AG6" i="3"/>
  <c r="G26" i="3" s="1"/>
  <c r="AE6" i="3"/>
  <c r="C22" i="3" s="1"/>
  <c r="AA6" i="3"/>
  <c r="G22" i="3" s="1"/>
  <c r="Y6" i="3"/>
  <c r="U6" i="3"/>
  <c r="G18" i="3" s="1"/>
  <c r="S6" i="3"/>
  <c r="O6" i="3"/>
  <c r="G14" i="3" s="1"/>
  <c r="M6" i="3"/>
  <c r="I6" i="3"/>
  <c r="G10" i="3" s="1"/>
  <c r="BI5" i="3"/>
  <c r="C41" i="3" s="1"/>
  <c r="BE5" i="3"/>
  <c r="G41" i="3" s="1"/>
  <c r="BC5" i="3"/>
  <c r="C37" i="3" s="1"/>
  <c r="AY5" i="3"/>
  <c r="G37" i="3" s="1"/>
  <c r="AW5" i="3"/>
  <c r="C33" i="3" s="1"/>
  <c r="AU5" i="3"/>
  <c r="AS5" i="3"/>
  <c r="G33" i="3" s="1"/>
  <c r="AQ5" i="3"/>
  <c r="C29" i="3" s="1"/>
  <c r="AM5" i="3"/>
  <c r="M29" i="3" s="1"/>
  <c r="AK5" i="3"/>
  <c r="AG5" i="3"/>
  <c r="G25" i="3" s="1"/>
  <c r="AE5" i="3"/>
  <c r="C21" i="3" s="1"/>
  <c r="AA5" i="3"/>
  <c r="G21" i="3" s="1"/>
  <c r="Y5" i="3"/>
  <c r="U5" i="3"/>
  <c r="G17" i="3" s="1"/>
  <c r="S5" i="3"/>
  <c r="O5" i="3"/>
  <c r="M5" i="3"/>
  <c r="C9" i="3" s="1"/>
  <c r="I5" i="3"/>
  <c r="G9" i="3" s="1"/>
  <c r="CN4" i="3"/>
  <c r="CE4" i="3"/>
  <c r="BU4" i="3"/>
  <c r="BT4" i="3"/>
  <c r="BH4" i="3"/>
  <c r="D40" i="3" s="1"/>
  <c r="BE4" i="3"/>
  <c r="F40" i="3" s="1"/>
  <c r="BB4" i="3"/>
  <c r="D36" i="3" s="1"/>
  <c r="AY4" i="3"/>
  <c r="AV4" i="3"/>
  <c r="AS4" i="3"/>
  <c r="F32" i="3" s="1"/>
  <c r="AP4" i="3"/>
  <c r="D28" i="3" s="1"/>
  <c r="AM4" i="3"/>
  <c r="F28" i="3" s="1"/>
  <c r="AJ4" i="3"/>
  <c r="AG4" i="3"/>
  <c r="F24" i="3" s="1"/>
  <c r="AD4" i="3"/>
  <c r="D20" i="3" s="1"/>
  <c r="AA4" i="3"/>
  <c r="F20" i="3" s="1"/>
  <c r="A4" i="3"/>
  <c r="CD4" i="3" s="1"/>
  <c r="J48" i="3" s="1"/>
  <c r="BD49" i="2"/>
  <c r="AX49" i="2"/>
  <c r="AR49" i="2"/>
  <c r="AL49" i="2"/>
  <c r="AF49" i="2"/>
  <c r="AB49" i="2"/>
  <c r="A49" i="2"/>
  <c r="BB43" i="2"/>
  <c r="AZ43" i="2"/>
  <c r="AV43" i="2"/>
  <c r="AT43" i="2"/>
  <c r="AP43" i="2"/>
  <c r="AN43" i="2"/>
  <c r="AJ43" i="2"/>
  <c r="AH43" i="2"/>
  <c r="AD43" i="2"/>
  <c r="AB43" i="2"/>
  <c r="X43" i="2"/>
  <c r="V43" i="2"/>
  <c r="U43" i="2"/>
  <c r="R43" i="2"/>
  <c r="P43" i="2"/>
  <c r="L43" i="2"/>
  <c r="J43" i="2"/>
  <c r="G43" i="2"/>
  <c r="F43" i="2"/>
  <c r="D43" i="2"/>
  <c r="BB42" i="2"/>
  <c r="AZ42" i="2"/>
  <c r="AY42" i="2"/>
  <c r="AV42" i="2"/>
  <c r="AT42" i="2"/>
  <c r="AP42" i="2"/>
  <c r="AN42" i="2"/>
  <c r="AJ42" i="2"/>
  <c r="AH42" i="2"/>
  <c r="AD42" i="2"/>
  <c r="AB42" i="2"/>
  <c r="X42" i="2"/>
  <c r="V42" i="2"/>
  <c r="R42" i="2"/>
  <c r="P42" i="2"/>
  <c r="M42" i="2"/>
  <c r="L42" i="2"/>
  <c r="J42" i="2"/>
  <c r="F42" i="2"/>
  <c r="D42" i="2"/>
  <c r="BB41" i="2"/>
  <c r="AZ41" i="2"/>
  <c r="AV41" i="2"/>
  <c r="AT41" i="2"/>
  <c r="AP41" i="2"/>
  <c r="AN41" i="2"/>
  <c r="AJ41" i="2"/>
  <c r="AH41" i="2"/>
  <c r="AG41" i="2"/>
  <c r="AD41" i="2"/>
  <c r="AB41" i="2"/>
  <c r="X41" i="2"/>
  <c r="V41" i="2"/>
  <c r="R41" i="2"/>
  <c r="P41" i="2"/>
  <c r="L41" i="2"/>
  <c r="J41" i="2"/>
  <c r="I41" i="2"/>
  <c r="F41" i="2"/>
  <c r="D41" i="2"/>
  <c r="A41" i="2"/>
  <c r="AX40" i="2"/>
  <c r="AR40" i="2"/>
  <c r="AL40" i="2"/>
  <c r="AJ40" i="2"/>
  <c r="AH40" i="2"/>
  <c r="AF40" i="2"/>
  <c r="Z40" i="2"/>
  <c r="T40" i="2"/>
  <c r="N40" i="2"/>
  <c r="L40" i="2"/>
  <c r="H40" i="2"/>
  <c r="B40" i="2"/>
  <c r="A40" i="2"/>
  <c r="BI39" i="2"/>
  <c r="AY43" i="2" s="1"/>
  <c r="BE39" i="2"/>
  <c r="BC43" i="2" s="1"/>
  <c r="AV39" i="2"/>
  <c r="AT39" i="2"/>
  <c r="AQ39" i="2"/>
  <c r="AP39" i="2"/>
  <c r="AN39" i="2"/>
  <c r="AJ39" i="2"/>
  <c r="AH39" i="2"/>
  <c r="AG39" i="2"/>
  <c r="AD39" i="2"/>
  <c r="AB39" i="2"/>
  <c r="X39" i="2"/>
  <c r="V39" i="2"/>
  <c r="R39" i="2"/>
  <c r="P39" i="2"/>
  <c r="L39" i="2"/>
  <c r="J39" i="2"/>
  <c r="F39" i="2"/>
  <c r="D39" i="2"/>
  <c r="BI38" i="2"/>
  <c r="BE38" i="2"/>
  <c r="BC42" i="2" s="1"/>
  <c r="AV38" i="2"/>
  <c r="AT38" i="2"/>
  <c r="AP38" i="2"/>
  <c r="AN38" i="2"/>
  <c r="AJ38" i="2"/>
  <c r="AH38" i="2"/>
  <c r="AD38" i="2"/>
  <c r="AB38" i="2"/>
  <c r="X38" i="2"/>
  <c r="V38" i="2"/>
  <c r="R38" i="2"/>
  <c r="P38" i="2"/>
  <c r="L38" i="2"/>
  <c r="J38" i="2"/>
  <c r="F38" i="2"/>
  <c r="D38" i="2"/>
  <c r="BI37" i="2"/>
  <c r="AY41" i="2" s="1"/>
  <c r="BE37" i="2"/>
  <c r="BC41" i="2" s="1"/>
  <c r="AV37" i="2"/>
  <c r="AT37" i="2"/>
  <c r="AP37" i="2"/>
  <c r="AN37" i="2"/>
  <c r="AJ37" i="2"/>
  <c r="AH37" i="2"/>
  <c r="AD37" i="2"/>
  <c r="AB37" i="2"/>
  <c r="AA37" i="2"/>
  <c r="X37" i="2"/>
  <c r="V37" i="2"/>
  <c r="R37" i="2"/>
  <c r="P37" i="2"/>
  <c r="M37" i="2"/>
  <c r="L37" i="2"/>
  <c r="J37" i="2"/>
  <c r="F37" i="2"/>
  <c r="D37" i="2"/>
  <c r="A37" i="2"/>
  <c r="BH36" i="2"/>
  <c r="AZ40" i="2" s="1"/>
  <c r="BE36" i="2"/>
  <c r="BB40" i="2" s="1"/>
  <c r="AR36" i="2"/>
  <c r="AN36" i="2"/>
  <c r="AL36" i="2"/>
  <c r="AF36" i="2"/>
  <c r="Z36" i="2"/>
  <c r="X36" i="2"/>
  <c r="T36" i="2"/>
  <c r="P36" i="2"/>
  <c r="N36" i="2"/>
  <c r="J36" i="2"/>
  <c r="H36" i="2"/>
  <c r="F36" i="2"/>
  <c r="B36" i="2"/>
  <c r="A36" i="2"/>
  <c r="BI35" i="2"/>
  <c r="AS43" i="2" s="1"/>
  <c r="BE35" i="2"/>
  <c r="AW43" i="2" s="1"/>
  <c r="BC35" i="2"/>
  <c r="AS39" i="2" s="1"/>
  <c r="AY35" i="2"/>
  <c r="AW39" i="2" s="1"/>
  <c r="AP35" i="2"/>
  <c r="AN35" i="2"/>
  <c r="AJ35" i="2"/>
  <c r="AH35" i="2"/>
  <c r="AE35" i="2"/>
  <c r="AD35" i="2"/>
  <c r="AB35" i="2"/>
  <c r="X35" i="2"/>
  <c r="V35" i="2"/>
  <c r="R35" i="2"/>
  <c r="P35" i="2"/>
  <c r="L35" i="2"/>
  <c r="J35" i="2"/>
  <c r="I35" i="2"/>
  <c r="F35" i="2"/>
  <c r="D35" i="2"/>
  <c r="BI34" i="2"/>
  <c r="AS42" i="2" s="1"/>
  <c r="BE34" i="2"/>
  <c r="AW42" i="2" s="1"/>
  <c r="BC34" i="2"/>
  <c r="AS38" i="2" s="1"/>
  <c r="AY34" i="2"/>
  <c r="AW38" i="2" s="1"/>
  <c r="AQ34" i="2"/>
  <c r="AP34" i="2"/>
  <c r="AN34" i="2"/>
  <c r="AJ34" i="2"/>
  <c r="AH34" i="2"/>
  <c r="AD34" i="2"/>
  <c r="AB34" i="2"/>
  <c r="X34" i="2"/>
  <c r="V34" i="2"/>
  <c r="R34" i="2"/>
  <c r="P34" i="2"/>
  <c r="L34" i="2"/>
  <c r="J34" i="2"/>
  <c r="F34" i="2"/>
  <c r="D34" i="2"/>
  <c r="BI33" i="2"/>
  <c r="AS41" i="2" s="1"/>
  <c r="BE33" i="2"/>
  <c r="AW41" i="2" s="1"/>
  <c r="BC33" i="2"/>
  <c r="AS37" i="2" s="1"/>
  <c r="AY33" i="2"/>
  <c r="AW37" i="2" s="1"/>
  <c r="AP33" i="2"/>
  <c r="AN33" i="2"/>
  <c r="AJ33" i="2"/>
  <c r="AH33" i="2"/>
  <c r="AG33" i="2"/>
  <c r="AD33" i="2"/>
  <c r="AB33" i="2"/>
  <c r="X33" i="2"/>
  <c r="V33" i="2"/>
  <c r="R33" i="2"/>
  <c r="P33" i="2"/>
  <c r="L33" i="2"/>
  <c r="J33" i="2"/>
  <c r="F33" i="2"/>
  <c r="D33" i="2"/>
  <c r="A33" i="2"/>
  <c r="BH32" i="2"/>
  <c r="AT40" i="2" s="1"/>
  <c r="BE32" i="2"/>
  <c r="AV40" i="2" s="1"/>
  <c r="BB32" i="2"/>
  <c r="AT36" i="2" s="1"/>
  <c r="AY32" i="2"/>
  <c r="AV36" i="2" s="1"/>
  <c r="AP32" i="2"/>
  <c r="AL32" i="2"/>
  <c r="AF32" i="2"/>
  <c r="AD32" i="2"/>
  <c r="AB32" i="2"/>
  <c r="Z32" i="2"/>
  <c r="T32" i="2"/>
  <c r="N32" i="2"/>
  <c r="H32" i="2"/>
  <c r="B32" i="2"/>
  <c r="A32" i="2"/>
  <c r="BI31" i="2"/>
  <c r="AM43" i="2" s="1"/>
  <c r="BE31" i="2"/>
  <c r="AQ43" i="2" s="1"/>
  <c r="BC31" i="2"/>
  <c r="AM39" i="2" s="1"/>
  <c r="AY31" i="2"/>
  <c r="AW31" i="2"/>
  <c r="AM35" i="2" s="1"/>
  <c r="AS31" i="2"/>
  <c r="AQ35" i="2" s="1"/>
  <c r="AJ31" i="2"/>
  <c r="AH31" i="2"/>
  <c r="AG31" i="2"/>
  <c r="AE31" i="2"/>
  <c r="AD31" i="2"/>
  <c r="AB31" i="2"/>
  <c r="X31" i="2"/>
  <c r="V31" i="2"/>
  <c r="U31" i="2"/>
  <c r="R31" i="2"/>
  <c r="P31" i="2"/>
  <c r="L31" i="2"/>
  <c r="J31" i="2"/>
  <c r="F31" i="2"/>
  <c r="D31" i="2"/>
  <c r="BI30" i="2"/>
  <c r="AM42" i="2" s="1"/>
  <c r="BE30" i="2"/>
  <c r="AQ42" i="2" s="1"/>
  <c r="BC30" i="2"/>
  <c r="AM38" i="2" s="1"/>
  <c r="AY30" i="2"/>
  <c r="AQ38" i="2" s="1"/>
  <c r="AW30" i="2"/>
  <c r="AM34" i="2" s="1"/>
  <c r="AS30" i="2"/>
  <c r="AJ30" i="2"/>
  <c r="AH30" i="2"/>
  <c r="AE30" i="2"/>
  <c r="AD30" i="2"/>
  <c r="AB30" i="2"/>
  <c r="X30" i="2"/>
  <c r="V30" i="2"/>
  <c r="U30" i="2"/>
  <c r="R30" i="2"/>
  <c r="P30" i="2"/>
  <c r="L30" i="2"/>
  <c r="J30" i="2"/>
  <c r="G30" i="2"/>
  <c r="F30" i="2"/>
  <c r="D30" i="2"/>
  <c r="BI29" i="2"/>
  <c r="AM41" i="2" s="1"/>
  <c r="BE29" i="2"/>
  <c r="AQ41" i="2" s="1"/>
  <c r="BC29" i="2"/>
  <c r="AM37" i="2" s="1"/>
  <c r="AY29" i="2"/>
  <c r="AQ37" i="2" s="1"/>
  <c r="AW29" i="2"/>
  <c r="AM33" i="2" s="1"/>
  <c r="AS29" i="2"/>
  <c r="AQ33" i="2" s="1"/>
  <c r="AJ29" i="2"/>
  <c r="AH29" i="2"/>
  <c r="AD29" i="2"/>
  <c r="AB29" i="2"/>
  <c r="AA29" i="2"/>
  <c r="X29" i="2"/>
  <c r="V29" i="2"/>
  <c r="R29" i="2"/>
  <c r="P29" i="2"/>
  <c r="L29" i="2"/>
  <c r="J29" i="2"/>
  <c r="F29" i="2"/>
  <c r="D29" i="2"/>
  <c r="A29" i="2"/>
  <c r="BH28" i="2"/>
  <c r="AN40" i="2" s="1"/>
  <c r="BE28" i="2"/>
  <c r="AP40" i="2" s="1"/>
  <c r="BB28" i="2"/>
  <c r="AY28" i="2"/>
  <c r="AP36" i="2" s="1"/>
  <c r="AV28" i="2"/>
  <c r="AN32" i="2" s="1"/>
  <c r="AS28" i="2"/>
  <c r="AJ28" i="2"/>
  <c r="AF28" i="2"/>
  <c r="T28" i="2"/>
  <c r="R28" i="2"/>
  <c r="P28" i="2"/>
  <c r="N28" i="2"/>
  <c r="H28" i="2"/>
  <c r="B28" i="2"/>
  <c r="A28" i="2"/>
  <c r="BI27" i="2"/>
  <c r="AG43" i="2" s="1"/>
  <c r="BE27" i="2"/>
  <c r="AK43" i="2" s="1"/>
  <c r="BC27" i="2"/>
  <c r="AY27" i="2"/>
  <c r="AK39" i="2" s="1"/>
  <c r="AW27" i="2"/>
  <c r="AG35" i="2" s="1"/>
  <c r="AS27" i="2"/>
  <c r="AK35" i="2" s="1"/>
  <c r="AQ27" i="2"/>
  <c r="AM27" i="2"/>
  <c r="AK31" i="2" s="1"/>
  <c r="AD27" i="2"/>
  <c r="AB27" i="2"/>
  <c r="X27" i="2"/>
  <c r="V27" i="2"/>
  <c r="R27" i="2"/>
  <c r="P27" i="2"/>
  <c r="L27" i="2"/>
  <c r="J27" i="2"/>
  <c r="F27" i="2"/>
  <c r="D27" i="2"/>
  <c r="BI26" i="2"/>
  <c r="AG42" i="2" s="1"/>
  <c r="BE26" i="2"/>
  <c r="AK42" i="2" s="1"/>
  <c r="BC26" i="2"/>
  <c r="AG38" i="2" s="1"/>
  <c r="AY26" i="2"/>
  <c r="AK38" i="2" s="1"/>
  <c r="AW26" i="2"/>
  <c r="AG34" i="2" s="1"/>
  <c r="AS26" i="2"/>
  <c r="AK34" i="2" s="1"/>
  <c r="AQ26" i="2"/>
  <c r="AG30" i="2" s="1"/>
  <c r="AM26" i="2"/>
  <c r="AK30" i="2" s="1"/>
  <c r="AE26" i="2"/>
  <c r="AD26" i="2"/>
  <c r="AB26" i="2"/>
  <c r="X26" i="2"/>
  <c r="V26" i="2"/>
  <c r="S26" i="2"/>
  <c r="R26" i="2"/>
  <c r="P26" i="2"/>
  <c r="O26" i="2"/>
  <c r="L26" i="2"/>
  <c r="J26" i="2"/>
  <c r="F26" i="2"/>
  <c r="D26" i="2"/>
  <c r="BI25" i="2"/>
  <c r="BE25" i="2"/>
  <c r="AK41" i="2" s="1"/>
  <c r="BC25" i="2"/>
  <c r="AG37" i="2" s="1"/>
  <c r="AY25" i="2"/>
  <c r="AK37" i="2" s="1"/>
  <c r="AW25" i="2"/>
  <c r="AS25" i="2"/>
  <c r="AK33" i="2" s="1"/>
  <c r="AQ25" i="2"/>
  <c r="AG29" i="2" s="1"/>
  <c r="AM25" i="2"/>
  <c r="AK29" i="2" s="1"/>
  <c r="AD25" i="2"/>
  <c r="AB25" i="2"/>
  <c r="X25" i="2"/>
  <c r="V25" i="2"/>
  <c r="S25" i="2"/>
  <c r="R25" i="2"/>
  <c r="P25" i="2"/>
  <c r="L25" i="2"/>
  <c r="J25" i="2"/>
  <c r="F25" i="2"/>
  <c r="D25" i="2"/>
  <c r="A25" i="2"/>
  <c r="BH24" i="2"/>
  <c r="BE24" i="2"/>
  <c r="BB24" i="2"/>
  <c r="AH36" i="2" s="1"/>
  <c r="AY24" i="2"/>
  <c r="AJ36" i="2" s="1"/>
  <c r="AV24" i="2"/>
  <c r="AH32" i="2" s="1"/>
  <c r="AS24" i="2"/>
  <c r="AJ32" i="2" s="1"/>
  <c r="AP24" i="2"/>
  <c r="AH28" i="2" s="1"/>
  <c r="AM24" i="2"/>
  <c r="AB24" i="2"/>
  <c r="Z24" i="2"/>
  <c r="T24" i="2"/>
  <c r="N24" i="2"/>
  <c r="L24" i="2"/>
  <c r="J24" i="2"/>
  <c r="H24" i="2"/>
  <c r="B24" i="2"/>
  <c r="A24" i="2"/>
  <c r="BI23" i="2"/>
  <c r="AA43" i="2" s="1"/>
  <c r="BE23" i="2"/>
  <c r="AE43" i="2" s="1"/>
  <c r="BC23" i="2"/>
  <c r="AA39" i="2" s="1"/>
  <c r="AY23" i="2"/>
  <c r="AE39" i="2" s="1"/>
  <c r="AW23" i="2"/>
  <c r="AA35" i="2" s="1"/>
  <c r="AS23" i="2"/>
  <c r="AQ23" i="2"/>
  <c r="AA31" i="2" s="1"/>
  <c r="AM23" i="2"/>
  <c r="AK23" i="2"/>
  <c r="AA27" i="2" s="1"/>
  <c r="AG23" i="2"/>
  <c r="AE27" i="2" s="1"/>
  <c r="X23" i="2"/>
  <c r="V23" i="2"/>
  <c r="R23" i="2"/>
  <c r="P23" i="2"/>
  <c r="L23" i="2"/>
  <c r="J23" i="2"/>
  <c r="F23" i="2"/>
  <c r="D23" i="2"/>
  <c r="BI22" i="2"/>
  <c r="AA42" i="2" s="1"/>
  <c r="BE22" i="2"/>
  <c r="AE42" i="2" s="1"/>
  <c r="BC22" i="2"/>
  <c r="AA38" i="2" s="1"/>
  <c r="AY22" i="2"/>
  <c r="AE38" i="2" s="1"/>
  <c r="AW22" i="2"/>
  <c r="AA34" i="2" s="1"/>
  <c r="AS22" i="2"/>
  <c r="AE34" i="2" s="1"/>
  <c r="AQ22" i="2"/>
  <c r="AA30" i="2" s="1"/>
  <c r="AM22" i="2"/>
  <c r="AK22" i="2"/>
  <c r="AA26" i="2" s="1"/>
  <c r="AG22" i="2"/>
  <c r="X22" i="2"/>
  <c r="V22" i="2"/>
  <c r="U22" i="2"/>
  <c r="S22" i="2"/>
  <c r="R22" i="2"/>
  <c r="P22" i="2"/>
  <c r="L22" i="2"/>
  <c r="J22" i="2"/>
  <c r="F22" i="2"/>
  <c r="D22" i="2"/>
  <c r="BI21" i="2"/>
  <c r="AA41" i="2" s="1"/>
  <c r="BE21" i="2"/>
  <c r="AE41" i="2" s="1"/>
  <c r="BC21" i="2"/>
  <c r="AY21" i="2"/>
  <c r="AE37" i="2" s="1"/>
  <c r="AW21" i="2"/>
  <c r="AA33" i="2" s="1"/>
  <c r="AS21" i="2"/>
  <c r="AE33" i="2" s="1"/>
  <c r="AQ21" i="2"/>
  <c r="AM21" i="2"/>
  <c r="AE29" i="2" s="1"/>
  <c r="AK21" i="2"/>
  <c r="AA25" i="2" s="1"/>
  <c r="AG21" i="2"/>
  <c r="AE25" i="2" s="1"/>
  <c r="X21" i="2"/>
  <c r="V21" i="2"/>
  <c r="R21" i="2"/>
  <c r="P21" i="2"/>
  <c r="L21" i="2"/>
  <c r="J21" i="2"/>
  <c r="F21" i="2"/>
  <c r="D21" i="2"/>
  <c r="A21" i="2"/>
  <c r="BH20" i="2"/>
  <c r="AB40" i="2" s="1"/>
  <c r="BE20" i="2"/>
  <c r="AD40" i="2" s="1"/>
  <c r="BB20" i="2"/>
  <c r="AB36" i="2" s="1"/>
  <c r="AY20" i="2"/>
  <c r="AD36" i="2" s="1"/>
  <c r="AV20" i="2"/>
  <c r="AS20" i="2"/>
  <c r="AP20" i="2"/>
  <c r="AB28" i="2" s="1"/>
  <c r="AM20" i="2"/>
  <c r="AD28" i="2" s="1"/>
  <c r="AJ20" i="2"/>
  <c r="AG20" i="2"/>
  <c r="AD24" i="2" s="1"/>
  <c r="V20" i="2"/>
  <c r="T20" i="2"/>
  <c r="N20" i="2"/>
  <c r="H20" i="2"/>
  <c r="B20" i="2"/>
  <c r="A20" i="2"/>
  <c r="BI19" i="2"/>
  <c r="BE19" i="2"/>
  <c r="Y43" i="2" s="1"/>
  <c r="BC19" i="2"/>
  <c r="U39" i="2" s="1"/>
  <c r="AY19" i="2"/>
  <c r="Y39" i="2" s="1"/>
  <c r="AW19" i="2"/>
  <c r="U35" i="2" s="1"/>
  <c r="AS19" i="2"/>
  <c r="Y35" i="2" s="1"/>
  <c r="AQ19" i="2"/>
  <c r="AM19" i="2"/>
  <c r="Y31" i="2" s="1"/>
  <c r="AK19" i="2"/>
  <c r="U27" i="2" s="1"/>
  <c r="AG19" i="2"/>
  <c r="Y27" i="2" s="1"/>
  <c r="AE19" i="2"/>
  <c r="U23" i="2" s="1"/>
  <c r="AA19" i="2"/>
  <c r="Y23" i="2" s="1"/>
  <c r="R19" i="2"/>
  <c r="P19" i="2"/>
  <c r="L19" i="2"/>
  <c r="J19" i="2"/>
  <c r="I19" i="2"/>
  <c r="F19" i="2"/>
  <c r="D19" i="2"/>
  <c r="BI18" i="2"/>
  <c r="U42" i="2" s="1"/>
  <c r="BE18" i="2"/>
  <c r="Y42" i="2" s="1"/>
  <c r="BC18" i="2"/>
  <c r="U38" i="2" s="1"/>
  <c r="AY18" i="2"/>
  <c r="Y38" i="2" s="1"/>
  <c r="AW18" i="2"/>
  <c r="U34" i="2" s="1"/>
  <c r="AS18" i="2"/>
  <c r="Y34" i="2" s="1"/>
  <c r="AQ18" i="2"/>
  <c r="AM18" i="2"/>
  <c r="Y30" i="2" s="1"/>
  <c r="AK18" i="2"/>
  <c r="U26" i="2" s="1"/>
  <c r="AG18" i="2"/>
  <c r="Y26" i="2" s="1"/>
  <c r="AE18" i="2"/>
  <c r="AA18" i="2"/>
  <c r="Y22" i="2" s="1"/>
  <c r="R18" i="2"/>
  <c r="P18" i="2"/>
  <c r="L18" i="2"/>
  <c r="F18" i="2"/>
  <c r="D18" i="2"/>
  <c r="BI17" i="2"/>
  <c r="U41" i="2" s="1"/>
  <c r="BE17" i="2"/>
  <c r="Y41" i="2" s="1"/>
  <c r="BC17" i="2"/>
  <c r="U37" i="2" s="1"/>
  <c r="AY17" i="2"/>
  <c r="Y37" i="2" s="1"/>
  <c r="AW17" i="2"/>
  <c r="U33" i="2" s="1"/>
  <c r="AS17" i="2"/>
  <c r="Y33" i="2" s="1"/>
  <c r="AQ17" i="2"/>
  <c r="U29" i="2" s="1"/>
  <c r="AM17" i="2"/>
  <c r="Y29" i="2" s="1"/>
  <c r="AK17" i="2"/>
  <c r="U25" i="2" s="1"/>
  <c r="AG17" i="2"/>
  <c r="Y25" i="2" s="1"/>
  <c r="AE17" i="2"/>
  <c r="U21" i="2" s="1"/>
  <c r="AA17" i="2"/>
  <c r="Y21" i="2" s="1"/>
  <c r="S17" i="2"/>
  <c r="R17" i="2"/>
  <c r="P17" i="2"/>
  <c r="L17" i="2"/>
  <c r="F17" i="2"/>
  <c r="D17" i="2"/>
  <c r="A17" i="2"/>
  <c r="CC16" i="2" s="1"/>
  <c r="CH16" i="2"/>
  <c r="BH16" i="2"/>
  <c r="V40" i="2" s="1"/>
  <c r="BE16" i="2"/>
  <c r="X40" i="2" s="1"/>
  <c r="BB16" i="2"/>
  <c r="V36" i="2" s="1"/>
  <c r="AY16" i="2"/>
  <c r="AV16" i="2"/>
  <c r="V32" i="2" s="1"/>
  <c r="AS16" i="2"/>
  <c r="X32" i="2" s="1"/>
  <c r="AP16" i="2"/>
  <c r="V28" i="2" s="1"/>
  <c r="AM16" i="2"/>
  <c r="X28" i="2" s="1"/>
  <c r="AJ16" i="2"/>
  <c r="V24" i="2" s="1"/>
  <c r="AG16" i="2"/>
  <c r="X24" i="2" s="1"/>
  <c r="AD16" i="2"/>
  <c r="AA16" i="2"/>
  <c r="X20" i="2" s="1"/>
  <c r="Q16" i="2"/>
  <c r="N16" i="2"/>
  <c r="K16" i="2"/>
  <c r="H16" i="2"/>
  <c r="E16" i="2"/>
  <c r="B16" i="2"/>
  <c r="A16" i="2"/>
  <c r="CD16" i="2" s="1"/>
  <c r="BI15" i="2"/>
  <c r="O43" i="2" s="1"/>
  <c r="BE15" i="2"/>
  <c r="S43" i="2" s="1"/>
  <c r="BC15" i="2"/>
  <c r="O39" i="2" s="1"/>
  <c r="AY15" i="2"/>
  <c r="S39" i="2" s="1"/>
  <c r="AW15" i="2"/>
  <c r="O35" i="2" s="1"/>
  <c r="AS15" i="2"/>
  <c r="S35" i="2" s="1"/>
  <c r="AQ15" i="2"/>
  <c r="O31" i="2" s="1"/>
  <c r="AM15" i="2"/>
  <c r="S31" i="2" s="1"/>
  <c r="AK15" i="2"/>
  <c r="O27" i="2" s="1"/>
  <c r="AG15" i="2"/>
  <c r="S27" i="2" s="1"/>
  <c r="AE15" i="2"/>
  <c r="O23" i="2" s="1"/>
  <c r="AA15" i="2"/>
  <c r="S23" i="2" s="1"/>
  <c r="Y15" i="2"/>
  <c r="O19" i="2" s="1"/>
  <c r="U15" i="2"/>
  <c r="L15" i="2"/>
  <c r="J15" i="2"/>
  <c r="F15" i="2"/>
  <c r="D15" i="2"/>
  <c r="C15" i="2"/>
  <c r="BI14" i="2"/>
  <c r="O42" i="2" s="1"/>
  <c r="BE14" i="2"/>
  <c r="S42" i="2" s="1"/>
  <c r="BC14" i="2"/>
  <c r="O38" i="2" s="1"/>
  <c r="AY14" i="2"/>
  <c r="S38" i="2" s="1"/>
  <c r="AW14" i="2"/>
  <c r="O34" i="2" s="1"/>
  <c r="AS14" i="2"/>
  <c r="S34" i="2" s="1"/>
  <c r="AQ14" i="2"/>
  <c r="O30" i="2" s="1"/>
  <c r="AM14" i="2"/>
  <c r="S30" i="2" s="1"/>
  <c r="AK14" i="2"/>
  <c r="AE14" i="2"/>
  <c r="O22" i="2" s="1"/>
  <c r="AA14" i="2"/>
  <c r="Y14" i="2"/>
  <c r="O18" i="2" s="1"/>
  <c r="U14" i="2"/>
  <c r="S18" i="2" s="1"/>
  <c r="L14" i="2"/>
  <c r="J14" i="2"/>
  <c r="F14" i="2"/>
  <c r="D14" i="2"/>
  <c r="BI13" i="2"/>
  <c r="O41" i="2" s="1"/>
  <c r="BE13" i="2"/>
  <c r="S41" i="2" s="1"/>
  <c r="BC13" i="2"/>
  <c r="O37" i="2" s="1"/>
  <c r="AY13" i="2"/>
  <c r="S37" i="2" s="1"/>
  <c r="AW13" i="2"/>
  <c r="O33" i="2" s="1"/>
  <c r="AS13" i="2"/>
  <c r="S33" i="2" s="1"/>
  <c r="AQ13" i="2"/>
  <c r="O29" i="2" s="1"/>
  <c r="AM13" i="2"/>
  <c r="S29" i="2" s="1"/>
  <c r="AK13" i="2"/>
  <c r="O25" i="2" s="1"/>
  <c r="AE13" i="2"/>
  <c r="O21" i="2" s="1"/>
  <c r="AA13" i="2"/>
  <c r="S21" i="2" s="1"/>
  <c r="Y13" i="2"/>
  <c r="O17" i="2" s="1"/>
  <c r="U13" i="2"/>
  <c r="L13" i="2"/>
  <c r="J13" i="2"/>
  <c r="BT12" i="2" s="1"/>
  <c r="F13" i="2"/>
  <c r="D13" i="2"/>
  <c r="A13" i="2"/>
  <c r="CC12" i="2" s="1"/>
  <c r="CG12" i="2"/>
  <c r="BH12" i="2"/>
  <c r="P40" i="2" s="1"/>
  <c r="BE12" i="2"/>
  <c r="R40" i="2" s="1"/>
  <c r="BR40" i="2" s="1"/>
  <c r="BB12" i="2"/>
  <c r="AY12" i="2"/>
  <c r="R36" i="2" s="1"/>
  <c r="AV12" i="2"/>
  <c r="P32" i="2" s="1"/>
  <c r="AS12" i="2"/>
  <c r="R32" i="2" s="1"/>
  <c r="AP12" i="2"/>
  <c r="AM12" i="2"/>
  <c r="AJ12" i="2"/>
  <c r="P24" i="2" s="1"/>
  <c r="AG12" i="2"/>
  <c r="R24" i="2" s="1"/>
  <c r="AD12" i="2"/>
  <c r="P20" i="2" s="1"/>
  <c r="AA12" i="2"/>
  <c r="R20" i="2" s="1"/>
  <c r="K12" i="2"/>
  <c r="H12" i="2"/>
  <c r="E12" i="2"/>
  <c r="B12" i="2"/>
  <c r="A12" i="2"/>
  <c r="CD12" i="2" s="1"/>
  <c r="BI11" i="2"/>
  <c r="I43" i="2" s="1"/>
  <c r="BE11" i="2"/>
  <c r="M43" i="2" s="1"/>
  <c r="BC11" i="2"/>
  <c r="I39" i="2" s="1"/>
  <c r="AY11" i="2"/>
  <c r="M39" i="2" s="1"/>
  <c r="AW11" i="2"/>
  <c r="AS11" i="2"/>
  <c r="M35" i="2" s="1"/>
  <c r="AQ11" i="2"/>
  <c r="AM11" i="2"/>
  <c r="AK11" i="2"/>
  <c r="I27" i="2" s="1"/>
  <c r="AG11" i="2"/>
  <c r="M27" i="2" s="1"/>
  <c r="AE11" i="2"/>
  <c r="I23" i="2" s="1"/>
  <c r="AA11" i="2"/>
  <c r="M23" i="2" s="1"/>
  <c r="Y11" i="2"/>
  <c r="U11" i="2"/>
  <c r="M19" i="2" s="1"/>
  <c r="S11" i="2"/>
  <c r="I15" i="2" s="1"/>
  <c r="O11" i="2"/>
  <c r="M15" i="2" s="1"/>
  <c r="F11" i="2"/>
  <c r="D11" i="2"/>
  <c r="BI10" i="2"/>
  <c r="I42" i="2" s="1"/>
  <c r="BE10" i="2"/>
  <c r="BC10" i="2"/>
  <c r="I38" i="2" s="1"/>
  <c r="AY10" i="2"/>
  <c r="M38" i="2" s="1"/>
  <c r="AW10" i="2"/>
  <c r="I34" i="2" s="1"/>
  <c r="AS10" i="2"/>
  <c r="M34" i="2" s="1"/>
  <c r="AQ10" i="2"/>
  <c r="AM10" i="2"/>
  <c r="AK10" i="2"/>
  <c r="I26" i="2" s="1"/>
  <c r="AG10" i="2"/>
  <c r="M26" i="2" s="1"/>
  <c r="AE10" i="2"/>
  <c r="I22" i="2" s="1"/>
  <c r="AA10" i="2"/>
  <c r="M22" i="2" s="1"/>
  <c r="Y10" i="2"/>
  <c r="I18" i="2" s="1"/>
  <c r="U10" i="2"/>
  <c r="M18" i="2" s="1"/>
  <c r="S10" i="2"/>
  <c r="I14" i="2" s="1"/>
  <c r="O10" i="2"/>
  <c r="M14" i="2" s="1"/>
  <c r="F10" i="2"/>
  <c r="BU8" i="2" s="1"/>
  <c r="D10" i="2"/>
  <c r="BI9" i="2"/>
  <c r="BE9" i="2"/>
  <c r="M41" i="2" s="1"/>
  <c r="BC9" i="2"/>
  <c r="I37" i="2" s="1"/>
  <c r="AY9" i="2"/>
  <c r="AW9" i="2"/>
  <c r="I33" i="2" s="1"/>
  <c r="AS9" i="2"/>
  <c r="M33" i="2" s="1"/>
  <c r="AQ9" i="2"/>
  <c r="AM9" i="2"/>
  <c r="AK9" i="2"/>
  <c r="I25" i="2" s="1"/>
  <c r="AG9" i="2"/>
  <c r="M25" i="2" s="1"/>
  <c r="AE9" i="2"/>
  <c r="I21" i="2" s="1"/>
  <c r="AA9" i="2"/>
  <c r="M21" i="2" s="1"/>
  <c r="Y9" i="2"/>
  <c r="I17" i="2" s="1"/>
  <c r="U9" i="2"/>
  <c r="S9" i="2"/>
  <c r="O9" i="2"/>
  <c r="M13" i="2" s="1"/>
  <c r="F9" i="2"/>
  <c r="D9" i="2"/>
  <c r="BT8" i="2" s="1"/>
  <c r="CA8" i="2" s="1"/>
  <c r="BV8" i="2" s="1"/>
  <c r="C9" i="2"/>
  <c r="A9" i="2"/>
  <c r="CF8" i="2"/>
  <c r="CC8" i="2"/>
  <c r="BH8" i="2"/>
  <c r="J40" i="2" s="1"/>
  <c r="BE8" i="2"/>
  <c r="BB8" i="2"/>
  <c r="AY8" i="2"/>
  <c r="L36" i="2" s="1"/>
  <c r="AV8" i="2"/>
  <c r="J32" i="2" s="1"/>
  <c r="AS8" i="2"/>
  <c r="L32" i="2" s="1"/>
  <c r="BL32" i="2" s="1"/>
  <c r="AP8" i="2"/>
  <c r="J28" i="2" s="1"/>
  <c r="AM8" i="2"/>
  <c r="L28" i="2" s="1"/>
  <c r="AJ8" i="2"/>
  <c r="AG8" i="2"/>
  <c r="AD8" i="2"/>
  <c r="J20" i="2" s="1"/>
  <c r="AA8" i="2"/>
  <c r="L20" i="2" s="1"/>
  <c r="E8" i="2"/>
  <c r="B8" i="2"/>
  <c r="A8" i="2"/>
  <c r="CD8" i="2" s="1"/>
  <c r="BI7" i="2"/>
  <c r="C43" i="2" s="1"/>
  <c r="BE7" i="2"/>
  <c r="BC7" i="2"/>
  <c r="C39" i="2" s="1"/>
  <c r="AY7" i="2"/>
  <c r="G39" i="2" s="1"/>
  <c r="AW7" i="2"/>
  <c r="C35" i="2" s="1"/>
  <c r="AS7" i="2"/>
  <c r="G35" i="2" s="1"/>
  <c r="AQ7" i="2"/>
  <c r="C31" i="2" s="1"/>
  <c r="AM7" i="2"/>
  <c r="M31" i="2" s="1"/>
  <c r="AK7" i="2"/>
  <c r="C27" i="2" s="1"/>
  <c r="AG7" i="2"/>
  <c r="G27" i="2" s="1"/>
  <c r="AE7" i="2"/>
  <c r="C23" i="2" s="1"/>
  <c r="AA7" i="2"/>
  <c r="G23" i="2" s="1"/>
  <c r="Y7" i="2"/>
  <c r="U7" i="2"/>
  <c r="G19" i="2" s="1"/>
  <c r="S7" i="2"/>
  <c r="O7" i="2"/>
  <c r="G15" i="2" s="1"/>
  <c r="M7" i="2"/>
  <c r="C11" i="2" s="1"/>
  <c r="I7" i="2"/>
  <c r="G11" i="2" s="1"/>
  <c r="BI6" i="2"/>
  <c r="C42" i="2" s="1"/>
  <c r="BE6" i="2"/>
  <c r="G42" i="2" s="1"/>
  <c r="BC6" i="2"/>
  <c r="C38" i="2" s="1"/>
  <c r="AY6" i="2"/>
  <c r="G38" i="2" s="1"/>
  <c r="AW6" i="2"/>
  <c r="C34" i="2" s="1"/>
  <c r="AS6" i="2"/>
  <c r="G34" i="2" s="1"/>
  <c r="AQ6" i="2"/>
  <c r="AM6" i="2"/>
  <c r="M30" i="2" s="1"/>
  <c r="AK6" i="2"/>
  <c r="C26" i="2" s="1"/>
  <c r="AG6" i="2"/>
  <c r="G26" i="2" s="1"/>
  <c r="AE6" i="2"/>
  <c r="C22" i="2" s="1"/>
  <c r="AA6" i="2"/>
  <c r="G22" i="2" s="1"/>
  <c r="Y6" i="2"/>
  <c r="C18" i="2" s="1"/>
  <c r="U6" i="2"/>
  <c r="G18" i="2" s="1"/>
  <c r="S6" i="2"/>
  <c r="C14" i="2" s="1"/>
  <c r="O6" i="2"/>
  <c r="G14" i="2" s="1"/>
  <c r="M6" i="2"/>
  <c r="C10" i="2" s="1"/>
  <c r="I6" i="2"/>
  <c r="J4" i="2" s="1"/>
  <c r="BI5" i="2"/>
  <c r="C41" i="2" s="1"/>
  <c r="BE5" i="2"/>
  <c r="G41" i="2" s="1"/>
  <c r="BC5" i="2"/>
  <c r="C37" i="2" s="1"/>
  <c r="AY5" i="2"/>
  <c r="G37" i="2" s="1"/>
  <c r="AW5" i="2"/>
  <c r="C33" i="2" s="1"/>
  <c r="AU5" i="2"/>
  <c r="AS5" i="2"/>
  <c r="G33" i="2" s="1"/>
  <c r="AQ5" i="2"/>
  <c r="I29" i="2" s="1"/>
  <c r="AM5" i="2"/>
  <c r="AK5" i="2"/>
  <c r="C25" i="2" s="1"/>
  <c r="AG5" i="2"/>
  <c r="G25" i="2" s="1"/>
  <c r="AE5" i="2"/>
  <c r="C21" i="2" s="1"/>
  <c r="AA5" i="2"/>
  <c r="G21" i="2" s="1"/>
  <c r="Y5" i="2"/>
  <c r="C17" i="2" s="1"/>
  <c r="U5" i="2"/>
  <c r="G17" i="2" s="1"/>
  <c r="S5" i="2"/>
  <c r="O5" i="2"/>
  <c r="M5" i="2"/>
  <c r="I5" i="2"/>
  <c r="G9" i="2" s="1"/>
  <c r="A5" i="2"/>
  <c r="CC4" i="2" s="1"/>
  <c r="CN4" i="2"/>
  <c r="CE4" i="2"/>
  <c r="BU4" i="2"/>
  <c r="BT4" i="2"/>
  <c r="BH4" i="2"/>
  <c r="D40" i="2" s="1"/>
  <c r="BE4" i="2"/>
  <c r="F40" i="2" s="1"/>
  <c r="BB4" i="2"/>
  <c r="D36" i="2" s="1"/>
  <c r="BP36" i="2" s="1"/>
  <c r="AY4" i="2"/>
  <c r="AV4" i="2"/>
  <c r="D32" i="2" s="1"/>
  <c r="AS4" i="2"/>
  <c r="F32" i="2" s="1"/>
  <c r="AP4" i="2"/>
  <c r="D28" i="2" s="1"/>
  <c r="AM4" i="2"/>
  <c r="F28" i="2" s="1"/>
  <c r="AJ4" i="2"/>
  <c r="D24" i="2" s="1"/>
  <c r="AG4" i="2"/>
  <c r="F24" i="2" s="1"/>
  <c r="AD4" i="2"/>
  <c r="D20" i="2" s="1"/>
  <c r="AA4" i="2"/>
  <c r="F20" i="2" s="1"/>
  <c r="A4" i="2"/>
  <c r="CD4" i="2" s="1"/>
  <c r="BD49" i="1"/>
  <c r="AX49" i="1"/>
  <c r="AR49" i="1"/>
  <c r="AL49" i="1"/>
  <c r="AF49" i="1"/>
  <c r="AB49" i="1"/>
  <c r="A49" i="1"/>
  <c r="BB43" i="1"/>
  <c r="AZ43" i="1"/>
  <c r="AW43" i="1"/>
  <c r="AV43" i="1"/>
  <c r="AT43" i="1"/>
  <c r="AP43" i="1"/>
  <c r="AN43" i="1"/>
  <c r="AJ43" i="1"/>
  <c r="AH43" i="1"/>
  <c r="AD43" i="1"/>
  <c r="AB43" i="1"/>
  <c r="X43" i="1"/>
  <c r="V43" i="1"/>
  <c r="R43" i="1"/>
  <c r="P43" i="1"/>
  <c r="L43" i="1"/>
  <c r="J43" i="1"/>
  <c r="F43" i="1"/>
  <c r="D43" i="1"/>
  <c r="BB42" i="1"/>
  <c r="AZ42" i="1"/>
  <c r="AV42" i="1"/>
  <c r="AT42" i="1"/>
  <c r="AP42" i="1"/>
  <c r="AN42" i="1"/>
  <c r="AJ42" i="1"/>
  <c r="AH42" i="1"/>
  <c r="AD42" i="1"/>
  <c r="AB42" i="1"/>
  <c r="X42" i="1"/>
  <c r="V42" i="1"/>
  <c r="R42" i="1"/>
  <c r="P42" i="1"/>
  <c r="L42" i="1"/>
  <c r="J42" i="1"/>
  <c r="F42" i="1"/>
  <c r="D42" i="1"/>
  <c r="BB41" i="1"/>
  <c r="AZ41" i="1"/>
  <c r="AV41" i="1"/>
  <c r="AT41" i="1"/>
  <c r="AP41" i="1"/>
  <c r="AN41" i="1"/>
  <c r="AK41" i="1"/>
  <c r="AJ41" i="1"/>
  <c r="AH41" i="1"/>
  <c r="AD41" i="1"/>
  <c r="AB41" i="1"/>
  <c r="X41" i="1"/>
  <c r="V41" i="1"/>
  <c r="R41" i="1"/>
  <c r="P41" i="1"/>
  <c r="L41" i="1"/>
  <c r="J41" i="1"/>
  <c r="F41" i="1"/>
  <c r="D41" i="1"/>
  <c r="A41" i="1"/>
  <c r="AX40" i="1"/>
  <c r="AT40" i="1"/>
  <c r="AR40" i="1"/>
  <c r="AL40" i="1"/>
  <c r="AJ40" i="1"/>
  <c r="AF40" i="1"/>
  <c r="Z40" i="1"/>
  <c r="T40" i="1"/>
  <c r="N40" i="1"/>
  <c r="L40" i="1"/>
  <c r="H40" i="1"/>
  <c r="B40" i="1"/>
  <c r="A40" i="1"/>
  <c r="BI39" i="1"/>
  <c r="AY43" i="1" s="1"/>
  <c r="BE39" i="1"/>
  <c r="BC43" i="1" s="1"/>
  <c r="AW39" i="1"/>
  <c r="AV39" i="1"/>
  <c r="AT39" i="1"/>
  <c r="AP39" i="1"/>
  <c r="AN39" i="1"/>
  <c r="AJ39" i="1"/>
  <c r="AH39" i="1"/>
  <c r="AD39" i="1"/>
  <c r="AB39" i="1"/>
  <c r="X39" i="1"/>
  <c r="V39" i="1"/>
  <c r="R39" i="1"/>
  <c r="P39" i="1"/>
  <c r="L39" i="1"/>
  <c r="J39" i="1"/>
  <c r="F39" i="1"/>
  <c r="D39" i="1"/>
  <c r="BI38" i="1"/>
  <c r="AY42" i="1" s="1"/>
  <c r="BE38" i="1"/>
  <c r="BC42" i="1" s="1"/>
  <c r="AV38" i="1"/>
  <c r="AT38" i="1"/>
  <c r="AP38" i="1"/>
  <c r="AN38" i="1"/>
  <c r="AJ38" i="1"/>
  <c r="AH38" i="1"/>
  <c r="AD38" i="1"/>
  <c r="AB38" i="1"/>
  <c r="X38" i="1"/>
  <c r="V38" i="1"/>
  <c r="R38" i="1"/>
  <c r="P38" i="1"/>
  <c r="L38" i="1"/>
  <c r="J38" i="1"/>
  <c r="F38" i="1"/>
  <c r="D38" i="1"/>
  <c r="BI37" i="1"/>
  <c r="AY41" i="1" s="1"/>
  <c r="BE37" i="1"/>
  <c r="BC41" i="1" s="1"/>
  <c r="AV37" i="1"/>
  <c r="AT37" i="1"/>
  <c r="AP37" i="1"/>
  <c r="AN37" i="1"/>
  <c r="AJ37" i="1"/>
  <c r="AH37" i="1"/>
  <c r="AD37" i="1"/>
  <c r="AB37" i="1"/>
  <c r="X37" i="1"/>
  <c r="V37" i="1"/>
  <c r="R37" i="1"/>
  <c r="P37" i="1"/>
  <c r="L37" i="1"/>
  <c r="J37" i="1"/>
  <c r="F37" i="1"/>
  <c r="D37" i="1"/>
  <c r="A37" i="1"/>
  <c r="BH36" i="1"/>
  <c r="AZ40" i="1" s="1"/>
  <c r="BE36" i="1"/>
  <c r="BB40" i="1" s="1"/>
  <c r="AT36" i="1"/>
  <c r="AR36" i="1"/>
  <c r="AN36" i="1"/>
  <c r="AL36" i="1"/>
  <c r="AF36" i="1"/>
  <c r="Z36" i="1"/>
  <c r="T36" i="1"/>
  <c r="P36" i="1"/>
  <c r="N36" i="1"/>
  <c r="J36" i="1"/>
  <c r="H36" i="1"/>
  <c r="F36" i="1"/>
  <c r="B36" i="1"/>
  <c r="A36" i="1"/>
  <c r="BI35" i="1"/>
  <c r="AS43" i="1" s="1"/>
  <c r="BE35" i="1"/>
  <c r="BC35" i="1"/>
  <c r="AS39" i="1" s="1"/>
  <c r="AY35" i="1"/>
  <c r="AP35" i="1"/>
  <c r="AN35" i="1"/>
  <c r="AJ35" i="1"/>
  <c r="AH35" i="1"/>
  <c r="AD35" i="1"/>
  <c r="AB35" i="1"/>
  <c r="Y35" i="1"/>
  <c r="X35" i="1"/>
  <c r="V35" i="1"/>
  <c r="R35" i="1"/>
  <c r="P35" i="1"/>
  <c r="L35" i="1"/>
  <c r="J35" i="1"/>
  <c r="F35" i="1"/>
  <c r="D35" i="1"/>
  <c r="BI34" i="1"/>
  <c r="AS42" i="1" s="1"/>
  <c r="BE34" i="1"/>
  <c r="AW42" i="1" s="1"/>
  <c r="BC34" i="1"/>
  <c r="AS38" i="1" s="1"/>
  <c r="AY34" i="1"/>
  <c r="AW38" i="1" s="1"/>
  <c r="AP34" i="1"/>
  <c r="AN34" i="1"/>
  <c r="AK34" i="1"/>
  <c r="AJ34" i="1"/>
  <c r="AH34" i="1"/>
  <c r="AD34" i="1"/>
  <c r="AB34" i="1"/>
  <c r="X34" i="1"/>
  <c r="V34" i="1"/>
  <c r="R34" i="1"/>
  <c r="P34" i="1"/>
  <c r="L34" i="1"/>
  <c r="J34" i="1"/>
  <c r="F34" i="1"/>
  <c r="D34" i="1"/>
  <c r="BI33" i="1"/>
  <c r="AS41" i="1" s="1"/>
  <c r="BE33" i="1"/>
  <c r="AW41" i="1" s="1"/>
  <c r="BC33" i="1"/>
  <c r="AS37" i="1" s="1"/>
  <c r="AY33" i="1"/>
  <c r="AW37" i="1" s="1"/>
  <c r="AP33" i="1"/>
  <c r="AN33" i="1"/>
  <c r="AK33" i="1"/>
  <c r="AJ33" i="1"/>
  <c r="AH33" i="1"/>
  <c r="AD33" i="1"/>
  <c r="AB33" i="1"/>
  <c r="X33" i="1"/>
  <c r="V33" i="1"/>
  <c r="R33" i="1"/>
  <c r="P33" i="1"/>
  <c r="L33" i="1"/>
  <c r="J33" i="1"/>
  <c r="F33" i="1"/>
  <c r="D33" i="1"/>
  <c r="A33" i="1"/>
  <c r="BH32" i="1"/>
  <c r="BE32" i="1"/>
  <c r="AV40" i="1" s="1"/>
  <c r="BB32" i="1"/>
  <c r="AY32" i="1"/>
  <c r="AV36" i="1" s="1"/>
  <c r="AP32" i="1"/>
  <c r="AL32" i="1"/>
  <c r="AJ32" i="1"/>
  <c r="AF32" i="1"/>
  <c r="Z32" i="1"/>
  <c r="T32" i="1"/>
  <c r="N32" i="1"/>
  <c r="H32" i="1"/>
  <c r="B32" i="1"/>
  <c r="A32" i="1"/>
  <c r="BI31" i="1"/>
  <c r="AM43" i="1" s="1"/>
  <c r="BE31" i="1"/>
  <c r="AQ43" i="1" s="1"/>
  <c r="BC31" i="1"/>
  <c r="AM39" i="1" s="1"/>
  <c r="AY31" i="1"/>
  <c r="AQ39" i="1" s="1"/>
  <c r="AW31" i="1"/>
  <c r="AM35" i="1" s="1"/>
  <c r="AS31" i="1"/>
  <c r="AQ35" i="1" s="1"/>
  <c r="AJ31" i="1"/>
  <c r="AH31" i="1"/>
  <c r="AD31" i="1"/>
  <c r="AB31" i="1"/>
  <c r="X31" i="1"/>
  <c r="V31" i="1"/>
  <c r="R31" i="1"/>
  <c r="P31" i="1"/>
  <c r="O31" i="1"/>
  <c r="L31" i="1"/>
  <c r="J31" i="1"/>
  <c r="F31" i="1"/>
  <c r="D31" i="1"/>
  <c r="BI30" i="1"/>
  <c r="AM42" i="1" s="1"/>
  <c r="BE30" i="1"/>
  <c r="AQ42" i="1" s="1"/>
  <c r="BC30" i="1"/>
  <c r="AM38" i="1" s="1"/>
  <c r="AY30" i="1"/>
  <c r="AQ38" i="1" s="1"/>
  <c r="AW30" i="1"/>
  <c r="AM34" i="1" s="1"/>
  <c r="AS30" i="1"/>
  <c r="AQ34" i="1" s="1"/>
  <c r="AJ30" i="1"/>
  <c r="AH30" i="1"/>
  <c r="AD30" i="1"/>
  <c r="AB30" i="1"/>
  <c r="X30" i="1"/>
  <c r="V30" i="1"/>
  <c r="R30" i="1"/>
  <c r="P30" i="1"/>
  <c r="L30" i="1"/>
  <c r="J30" i="1"/>
  <c r="F30" i="1"/>
  <c r="D30" i="1"/>
  <c r="BI29" i="1"/>
  <c r="AM41" i="1" s="1"/>
  <c r="BE29" i="1"/>
  <c r="AQ41" i="1" s="1"/>
  <c r="BC29" i="1"/>
  <c r="AM37" i="1" s="1"/>
  <c r="AY29" i="1"/>
  <c r="AQ37" i="1" s="1"/>
  <c r="AW29" i="1"/>
  <c r="AM33" i="1" s="1"/>
  <c r="AS29" i="1"/>
  <c r="AQ33" i="1" s="1"/>
  <c r="AJ29" i="1"/>
  <c r="AH29" i="1"/>
  <c r="AD29" i="1"/>
  <c r="AB29" i="1"/>
  <c r="X29" i="1"/>
  <c r="V29" i="1"/>
  <c r="R29" i="1"/>
  <c r="P29" i="1"/>
  <c r="L29" i="1"/>
  <c r="J29" i="1"/>
  <c r="F29" i="1"/>
  <c r="D29" i="1"/>
  <c r="A29" i="1"/>
  <c r="BH28" i="1"/>
  <c r="AN40" i="1" s="1"/>
  <c r="BE28" i="1"/>
  <c r="AP40" i="1" s="1"/>
  <c r="BB28" i="1"/>
  <c r="AY28" i="1"/>
  <c r="AP36" i="1" s="1"/>
  <c r="AV28" i="1"/>
  <c r="AN32" i="1" s="1"/>
  <c r="AS28" i="1"/>
  <c r="AF28" i="1"/>
  <c r="T28" i="1"/>
  <c r="N28" i="1"/>
  <c r="H28" i="1"/>
  <c r="B28" i="1"/>
  <c r="A28" i="1"/>
  <c r="BI27" i="1"/>
  <c r="AG43" i="1" s="1"/>
  <c r="BE27" i="1"/>
  <c r="AK43" i="1" s="1"/>
  <c r="BC27" i="1"/>
  <c r="AG39" i="1" s="1"/>
  <c r="AY27" i="1"/>
  <c r="AK39" i="1" s="1"/>
  <c r="AW27" i="1"/>
  <c r="AG35" i="1" s="1"/>
  <c r="AS27" i="1"/>
  <c r="AK35" i="1" s="1"/>
  <c r="AQ27" i="1"/>
  <c r="AG31" i="1" s="1"/>
  <c r="AM27" i="1"/>
  <c r="AK31" i="1" s="1"/>
  <c r="AD27" i="1"/>
  <c r="AB27" i="1"/>
  <c r="X27" i="1"/>
  <c r="V27" i="1"/>
  <c r="R27" i="1"/>
  <c r="P27" i="1"/>
  <c r="L27" i="1"/>
  <c r="J27" i="1"/>
  <c r="F27" i="1"/>
  <c r="D27" i="1"/>
  <c r="BI26" i="1"/>
  <c r="AG42" i="1" s="1"/>
  <c r="BE26" i="1"/>
  <c r="AK42" i="1" s="1"/>
  <c r="BC26" i="1"/>
  <c r="AG38" i="1" s="1"/>
  <c r="AY26" i="1"/>
  <c r="AK38" i="1" s="1"/>
  <c r="AW26" i="1"/>
  <c r="AG34" i="1" s="1"/>
  <c r="AS26" i="1"/>
  <c r="AQ26" i="1"/>
  <c r="AG30" i="1" s="1"/>
  <c r="AM26" i="1"/>
  <c r="AK30" i="1" s="1"/>
  <c r="AD26" i="1"/>
  <c r="AB26" i="1"/>
  <c r="X26" i="1"/>
  <c r="V26" i="1"/>
  <c r="S26" i="1"/>
  <c r="R26" i="1"/>
  <c r="P26" i="1"/>
  <c r="L26" i="1"/>
  <c r="J26" i="1"/>
  <c r="F26" i="1"/>
  <c r="D26" i="1"/>
  <c r="BI25" i="1"/>
  <c r="AG41" i="1" s="1"/>
  <c r="BE25" i="1"/>
  <c r="BC25" i="1"/>
  <c r="AG37" i="1" s="1"/>
  <c r="AY25" i="1"/>
  <c r="AK37" i="1" s="1"/>
  <c r="AW25" i="1"/>
  <c r="AG33" i="1" s="1"/>
  <c r="AS25" i="1"/>
  <c r="AQ25" i="1"/>
  <c r="AG29" i="1" s="1"/>
  <c r="AM25" i="1"/>
  <c r="AK29" i="1" s="1"/>
  <c r="AD25" i="1"/>
  <c r="AB25" i="1"/>
  <c r="AA25" i="1"/>
  <c r="X25" i="1"/>
  <c r="V25" i="1"/>
  <c r="S25" i="1"/>
  <c r="R25" i="1"/>
  <c r="P25" i="1"/>
  <c r="L25" i="1"/>
  <c r="J25" i="1"/>
  <c r="F25" i="1"/>
  <c r="BU24" i="1" s="1"/>
  <c r="D25" i="1"/>
  <c r="A25" i="1"/>
  <c r="BH24" i="1"/>
  <c r="AH40" i="1" s="1"/>
  <c r="BE24" i="1"/>
  <c r="BB24" i="1"/>
  <c r="AH36" i="1" s="1"/>
  <c r="AY24" i="1"/>
  <c r="AJ36" i="1" s="1"/>
  <c r="AV24" i="1"/>
  <c r="AH32" i="1" s="1"/>
  <c r="AS24" i="1"/>
  <c r="AP24" i="1"/>
  <c r="AH28" i="1" s="1"/>
  <c r="AM24" i="1"/>
  <c r="AJ28" i="1" s="1"/>
  <c r="Z24" i="1"/>
  <c r="T24" i="1"/>
  <c r="N24" i="1"/>
  <c r="H24" i="1"/>
  <c r="B24" i="1"/>
  <c r="A24" i="1"/>
  <c r="BI23" i="1"/>
  <c r="AA43" i="1" s="1"/>
  <c r="BE23" i="1"/>
  <c r="AE43" i="1" s="1"/>
  <c r="BC23" i="1"/>
  <c r="AA39" i="1" s="1"/>
  <c r="AY23" i="1"/>
  <c r="AE39" i="1" s="1"/>
  <c r="AW23" i="1"/>
  <c r="AA35" i="1" s="1"/>
  <c r="AS23" i="1"/>
  <c r="AE35" i="1" s="1"/>
  <c r="AQ23" i="1"/>
  <c r="AA31" i="1" s="1"/>
  <c r="AM23" i="1"/>
  <c r="AE31" i="1" s="1"/>
  <c r="AK23" i="1"/>
  <c r="AA27" i="1" s="1"/>
  <c r="AG23" i="1"/>
  <c r="AE27" i="1" s="1"/>
  <c r="X23" i="1"/>
  <c r="V23" i="1"/>
  <c r="R23" i="1"/>
  <c r="P23" i="1"/>
  <c r="L23" i="1"/>
  <c r="J23" i="1"/>
  <c r="F23" i="1"/>
  <c r="D23" i="1"/>
  <c r="BI22" i="1"/>
  <c r="AA42" i="1" s="1"/>
  <c r="BE22" i="1"/>
  <c r="AE42" i="1" s="1"/>
  <c r="BC22" i="1"/>
  <c r="AA38" i="1" s="1"/>
  <c r="AY22" i="1"/>
  <c r="AE38" i="1" s="1"/>
  <c r="AW22" i="1"/>
  <c r="AA34" i="1" s="1"/>
  <c r="AS22" i="1"/>
  <c r="AE34" i="1" s="1"/>
  <c r="AQ22" i="1"/>
  <c r="AA30" i="1" s="1"/>
  <c r="AM22" i="1"/>
  <c r="AE30" i="1" s="1"/>
  <c r="AK22" i="1"/>
  <c r="AA26" i="1" s="1"/>
  <c r="AG22" i="1"/>
  <c r="AE26" i="1" s="1"/>
  <c r="X22" i="1"/>
  <c r="V22" i="1"/>
  <c r="R22" i="1"/>
  <c r="P22" i="1"/>
  <c r="L22" i="1"/>
  <c r="J22" i="1"/>
  <c r="F22" i="1"/>
  <c r="D22" i="1"/>
  <c r="BI21" i="1"/>
  <c r="AA41" i="1" s="1"/>
  <c r="BE21" i="1"/>
  <c r="AE41" i="1" s="1"/>
  <c r="BC21" i="1"/>
  <c r="AA37" i="1" s="1"/>
  <c r="AY21" i="1"/>
  <c r="AE37" i="1" s="1"/>
  <c r="AW21" i="1"/>
  <c r="AA33" i="1" s="1"/>
  <c r="AS21" i="1"/>
  <c r="AE33" i="1" s="1"/>
  <c r="AQ21" i="1"/>
  <c r="AA29" i="1" s="1"/>
  <c r="AM21" i="1"/>
  <c r="AE29" i="1" s="1"/>
  <c r="AK21" i="1"/>
  <c r="AG21" i="1"/>
  <c r="AE25" i="1" s="1"/>
  <c r="Y21" i="1"/>
  <c r="X21" i="1"/>
  <c r="V21" i="1"/>
  <c r="R21" i="1"/>
  <c r="P21" i="1"/>
  <c r="L21" i="1"/>
  <c r="J21" i="1"/>
  <c r="BT20" i="1" s="1"/>
  <c r="CA20" i="1" s="1"/>
  <c r="F21" i="1"/>
  <c r="D21" i="1"/>
  <c r="A21" i="1"/>
  <c r="BH20" i="1"/>
  <c r="AB40" i="1" s="1"/>
  <c r="BE20" i="1"/>
  <c r="AD40" i="1" s="1"/>
  <c r="BB20" i="1"/>
  <c r="AB36" i="1" s="1"/>
  <c r="AY20" i="1"/>
  <c r="AD36" i="1" s="1"/>
  <c r="AV20" i="1"/>
  <c r="AB32" i="1" s="1"/>
  <c r="AS20" i="1"/>
  <c r="AD32" i="1" s="1"/>
  <c r="AP20" i="1"/>
  <c r="AB28" i="1" s="1"/>
  <c r="AM20" i="1"/>
  <c r="AD28" i="1" s="1"/>
  <c r="AJ20" i="1"/>
  <c r="AB24" i="1" s="1"/>
  <c r="AG20" i="1"/>
  <c r="AD24" i="1" s="1"/>
  <c r="T20" i="1"/>
  <c r="N20" i="1"/>
  <c r="H20" i="1"/>
  <c r="B20" i="1"/>
  <c r="A20" i="1"/>
  <c r="BI19" i="1"/>
  <c r="U43" i="1" s="1"/>
  <c r="BE19" i="1"/>
  <c r="Y43" i="1" s="1"/>
  <c r="BC19" i="1"/>
  <c r="U39" i="1" s="1"/>
  <c r="AY19" i="1"/>
  <c r="Y39" i="1" s="1"/>
  <c r="AW19" i="1"/>
  <c r="U35" i="1" s="1"/>
  <c r="AS19" i="1"/>
  <c r="AQ19" i="1"/>
  <c r="U31" i="1" s="1"/>
  <c r="AM19" i="1"/>
  <c r="Y31" i="1" s="1"/>
  <c r="AK19" i="1"/>
  <c r="U27" i="1" s="1"/>
  <c r="AG19" i="1"/>
  <c r="Y27" i="1" s="1"/>
  <c r="AE19" i="1"/>
  <c r="U23" i="1" s="1"/>
  <c r="AA19" i="1"/>
  <c r="Y23" i="1" s="1"/>
  <c r="R19" i="1"/>
  <c r="P19" i="1"/>
  <c r="L19" i="1"/>
  <c r="J19" i="1"/>
  <c r="F19" i="1"/>
  <c r="D19" i="1"/>
  <c r="BI18" i="1"/>
  <c r="U42" i="1" s="1"/>
  <c r="BE18" i="1"/>
  <c r="Y42" i="1" s="1"/>
  <c r="BC18" i="1"/>
  <c r="U38" i="1" s="1"/>
  <c r="AY18" i="1"/>
  <c r="Y38" i="1" s="1"/>
  <c r="AW18" i="1"/>
  <c r="U34" i="1" s="1"/>
  <c r="AS18" i="1"/>
  <c r="Y34" i="1" s="1"/>
  <c r="AQ18" i="1"/>
  <c r="U30" i="1" s="1"/>
  <c r="AM18" i="1"/>
  <c r="Y30" i="1" s="1"/>
  <c r="AK18" i="1"/>
  <c r="U26" i="1" s="1"/>
  <c r="AG18" i="1"/>
  <c r="Y26" i="1" s="1"/>
  <c r="AE18" i="1"/>
  <c r="U22" i="1" s="1"/>
  <c r="AA18" i="1"/>
  <c r="Y22" i="1" s="1"/>
  <c r="R18" i="1"/>
  <c r="P18" i="1"/>
  <c r="L18" i="1"/>
  <c r="J18" i="1"/>
  <c r="F18" i="1"/>
  <c r="D18" i="1"/>
  <c r="BI17" i="1"/>
  <c r="U41" i="1" s="1"/>
  <c r="BE17" i="1"/>
  <c r="Y41" i="1" s="1"/>
  <c r="BC17" i="1"/>
  <c r="U37" i="1" s="1"/>
  <c r="AY17" i="1"/>
  <c r="Y37" i="1" s="1"/>
  <c r="AW17" i="1"/>
  <c r="U33" i="1" s="1"/>
  <c r="AS17" i="1"/>
  <c r="Y33" i="1" s="1"/>
  <c r="AQ17" i="1"/>
  <c r="U29" i="1" s="1"/>
  <c r="AM17" i="1"/>
  <c r="Y29" i="1" s="1"/>
  <c r="AK17" i="1"/>
  <c r="U25" i="1" s="1"/>
  <c r="AG17" i="1"/>
  <c r="Y25" i="1" s="1"/>
  <c r="AE17" i="1"/>
  <c r="U21" i="1" s="1"/>
  <c r="AA17" i="1"/>
  <c r="R17" i="1"/>
  <c r="P17" i="1"/>
  <c r="L17" i="1"/>
  <c r="J17" i="1"/>
  <c r="BT16" i="1" s="1"/>
  <c r="F17" i="1"/>
  <c r="D17" i="1"/>
  <c r="A17" i="1"/>
  <c r="CC16" i="1" s="1"/>
  <c r="CH16" i="1"/>
  <c r="BH16" i="1"/>
  <c r="V40" i="1" s="1"/>
  <c r="BE16" i="1"/>
  <c r="X40" i="1" s="1"/>
  <c r="BB16" i="1"/>
  <c r="V36" i="1" s="1"/>
  <c r="AY16" i="1"/>
  <c r="X36" i="1" s="1"/>
  <c r="AV16" i="1"/>
  <c r="V32" i="1" s="1"/>
  <c r="AS16" i="1"/>
  <c r="X32" i="1" s="1"/>
  <c r="AP16" i="1"/>
  <c r="V28" i="1" s="1"/>
  <c r="AM16" i="1"/>
  <c r="X28" i="1" s="1"/>
  <c r="AJ16" i="1"/>
  <c r="V24" i="1" s="1"/>
  <c r="AG16" i="1"/>
  <c r="X24" i="1" s="1"/>
  <c r="AD16" i="1"/>
  <c r="V20" i="1" s="1"/>
  <c r="AA16" i="1"/>
  <c r="X20" i="1" s="1"/>
  <c r="Q16" i="1"/>
  <c r="N16" i="1"/>
  <c r="K16" i="1"/>
  <c r="H16" i="1"/>
  <c r="E16" i="1"/>
  <c r="B16" i="1"/>
  <c r="A16" i="1"/>
  <c r="CD16" i="1" s="1"/>
  <c r="BI15" i="1"/>
  <c r="O43" i="1" s="1"/>
  <c r="BE15" i="1"/>
  <c r="S43" i="1" s="1"/>
  <c r="BC15" i="1"/>
  <c r="O39" i="1" s="1"/>
  <c r="AY15" i="1"/>
  <c r="S39" i="1" s="1"/>
  <c r="AW15" i="1"/>
  <c r="O35" i="1" s="1"/>
  <c r="AS15" i="1"/>
  <c r="S35" i="1" s="1"/>
  <c r="AQ15" i="1"/>
  <c r="AM15" i="1"/>
  <c r="S31" i="1" s="1"/>
  <c r="AK15" i="1"/>
  <c r="O27" i="1" s="1"/>
  <c r="AG15" i="1"/>
  <c r="S27" i="1" s="1"/>
  <c r="AE15" i="1"/>
  <c r="O23" i="1" s="1"/>
  <c r="AA15" i="1"/>
  <c r="S23" i="1" s="1"/>
  <c r="Y15" i="1"/>
  <c r="O19" i="1" s="1"/>
  <c r="U15" i="1"/>
  <c r="S19" i="1" s="1"/>
  <c r="L15" i="1"/>
  <c r="J15" i="1"/>
  <c r="F15" i="1"/>
  <c r="D15" i="1"/>
  <c r="BI14" i="1"/>
  <c r="O42" i="1" s="1"/>
  <c r="BE14" i="1"/>
  <c r="S42" i="1" s="1"/>
  <c r="BC14" i="1"/>
  <c r="O38" i="1" s="1"/>
  <c r="AY14" i="1"/>
  <c r="S38" i="1" s="1"/>
  <c r="AW14" i="1"/>
  <c r="O34" i="1" s="1"/>
  <c r="AS14" i="1"/>
  <c r="S34" i="1" s="1"/>
  <c r="AQ14" i="1"/>
  <c r="O30" i="1" s="1"/>
  <c r="AM14" i="1"/>
  <c r="S30" i="1" s="1"/>
  <c r="AK14" i="1"/>
  <c r="O26" i="1" s="1"/>
  <c r="AE14" i="1"/>
  <c r="O22" i="1" s="1"/>
  <c r="AA14" i="1"/>
  <c r="S22" i="1" s="1"/>
  <c r="Y14" i="1"/>
  <c r="O18" i="1" s="1"/>
  <c r="U14" i="1"/>
  <c r="S18" i="1" s="1"/>
  <c r="L14" i="1"/>
  <c r="J14" i="1"/>
  <c r="I14" i="1"/>
  <c r="F14" i="1"/>
  <c r="D14" i="1"/>
  <c r="BI13" i="1"/>
  <c r="O41" i="1" s="1"/>
  <c r="BE13" i="1"/>
  <c r="S41" i="1" s="1"/>
  <c r="BC13" i="1"/>
  <c r="O37" i="1" s="1"/>
  <c r="AY13" i="1"/>
  <c r="S37" i="1" s="1"/>
  <c r="AW13" i="1"/>
  <c r="O33" i="1" s="1"/>
  <c r="AS13" i="1"/>
  <c r="S33" i="1" s="1"/>
  <c r="AQ13" i="1"/>
  <c r="O29" i="1" s="1"/>
  <c r="AM13" i="1"/>
  <c r="S29" i="1" s="1"/>
  <c r="AK13" i="1"/>
  <c r="O25" i="1" s="1"/>
  <c r="AE13" i="1"/>
  <c r="O21" i="1" s="1"/>
  <c r="AA13" i="1"/>
  <c r="S21" i="1" s="1"/>
  <c r="Y13" i="1"/>
  <c r="O17" i="1" s="1"/>
  <c r="U13" i="1"/>
  <c r="S17" i="1" s="1"/>
  <c r="L13" i="1"/>
  <c r="J13" i="1"/>
  <c r="F13" i="1"/>
  <c r="D13" i="1"/>
  <c r="A13" i="1"/>
  <c r="CC12" i="1" s="1"/>
  <c r="CG12" i="1"/>
  <c r="BH12" i="1"/>
  <c r="P40" i="1" s="1"/>
  <c r="BE12" i="1"/>
  <c r="R40" i="1" s="1"/>
  <c r="BB12" i="1"/>
  <c r="AY12" i="1"/>
  <c r="R36" i="1" s="1"/>
  <c r="AV12" i="1"/>
  <c r="P32" i="1" s="1"/>
  <c r="AS12" i="1"/>
  <c r="R32" i="1" s="1"/>
  <c r="AP12" i="1"/>
  <c r="P28" i="1" s="1"/>
  <c r="AM12" i="1"/>
  <c r="R28" i="1" s="1"/>
  <c r="AJ12" i="1"/>
  <c r="P24" i="1" s="1"/>
  <c r="AG12" i="1"/>
  <c r="R24" i="1" s="1"/>
  <c r="AD12" i="1"/>
  <c r="P20" i="1" s="1"/>
  <c r="AA12" i="1"/>
  <c r="R20" i="1" s="1"/>
  <c r="V12" i="1"/>
  <c r="R16" i="1" s="1"/>
  <c r="K12" i="1"/>
  <c r="H12" i="1"/>
  <c r="E12" i="1"/>
  <c r="B12" i="1"/>
  <c r="A12" i="1"/>
  <c r="CD12" i="1" s="1"/>
  <c r="BI11" i="1"/>
  <c r="I43" i="1" s="1"/>
  <c r="BE11" i="1"/>
  <c r="M43" i="1" s="1"/>
  <c r="BC11" i="1"/>
  <c r="I39" i="1" s="1"/>
  <c r="AY11" i="1"/>
  <c r="M39" i="1" s="1"/>
  <c r="AW11" i="1"/>
  <c r="I35" i="1" s="1"/>
  <c r="AS11" i="1"/>
  <c r="M35" i="1" s="1"/>
  <c r="AQ11" i="1"/>
  <c r="AM11" i="1"/>
  <c r="AK11" i="1"/>
  <c r="I27" i="1" s="1"/>
  <c r="AG11" i="1"/>
  <c r="M27" i="1" s="1"/>
  <c r="AE11" i="1"/>
  <c r="I23" i="1" s="1"/>
  <c r="AA11" i="1"/>
  <c r="M23" i="1" s="1"/>
  <c r="Y11" i="1"/>
  <c r="I19" i="1" s="1"/>
  <c r="U11" i="1"/>
  <c r="M19" i="1" s="1"/>
  <c r="S11" i="1"/>
  <c r="I15" i="1" s="1"/>
  <c r="O11" i="1"/>
  <c r="M15" i="1" s="1"/>
  <c r="F11" i="1"/>
  <c r="D11" i="1"/>
  <c r="BI10" i="1"/>
  <c r="I42" i="1" s="1"/>
  <c r="BE10" i="1"/>
  <c r="M42" i="1" s="1"/>
  <c r="BC10" i="1"/>
  <c r="I38" i="1" s="1"/>
  <c r="AY10" i="1"/>
  <c r="M38" i="1" s="1"/>
  <c r="AW10" i="1"/>
  <c r="I34" i="1" s="1"/>
  <c r="AS10" i="1"/>
  <c r="M34" i="1" s="1"/>
  <c r="AQ10" i="1"/>
  <c r="AM10" i="1"/>
  <c r="AK10" i="1"/>
  <c r="I26" i="1" s="1"/>
  <c r="AG10" i="1"/>
  <c r="M26" i="1" s="1"/>
  <c r="AE10" i="1"/>
  <c r="I22" i="1" s="1"/>
  <c r="AA10" i="1"/>
  <c r="M22" i="1" s="1"/>
  <c r="Y10" i="1"/>
  <c r="X8" i="1" s="1"/>
  <c r="J16" i="1" s="1"/>
  <c r="U10" i="1"/>
  <c r="M18" i="1" s="1"/>
  <c r="S10" i="1"/>
  <c r="O10" i="1"/>
  <c r="M14" i="1" s="1"/>
  <c r="F10" i="1"/>
  <c r="D10" i="1"/>
  <c r="BI9" i="1"/>
  <c r="I41" i="1" s="1"/>
  <c r="BE9" i="1"/>
  <c r="M41" i="1" s="1"/>
  <c r="BC9" i="1"/>
  <c r="I37" i="1" s="1"/>
  <c r="AY9" i="1"/>
  <c r="M37" i="1" s="1"/>
  <c r="AW9" i="1"/>
  <c r="I33" i="1" s="1"/>
  <c r="AS9" i="1"/>
  <c r="M33" i="1" s="1"/>
  <c r="AQ9" i="1"/>
  <c r="AM9" i="1"/>
  <c r="AK9" i="1"/>
  <c r="I25" i="1" s="1"/>
  <c r="AG9" i="1"/>
  <c r="M25" i="1" s="1"/>
  <c r="AE9" i="1"/>
  <c r="I21" i="1" s="1"/>
  <c r="AA9" i="1"/>
  <c r="M21" i="1" s="1"/>
  <c r="Y9" i="1"/>
  <c r="I17" i="1" s="1"/>
  <c r="U9" i="1"/>
  <c r="S9" i="1"/>
  <c r="I13" i="1" s="1"/>
  <c r="O9" i="1"/>
  <c r="P8" i="1" s="1"/>
  <c r="F9" i="1"/>
  <c r="D9" i="1"/>
  <c r="A9" i="1"/>
  <c r="CC8" i="1" s="1"/>
  <c r="CF8" i="1"/>
  <c r="BU8" i="1"/>
  <c r="BH8" i="1"/>
  <c r="J40" i="1" s="1"/>
  <c r="BE8" i="1"/>
  <c r="BB8" i="1"/>
  <c r="AY8" i="1"/>
  <c r="L36" i="1" s="1"/>
  <c r="AV8" i="1"/>
  <c r="J32" i="1" s="1"/>
  <c r="AS8" i="1"/>
  <c r="L32" i="1" s="1"/>
  <c r="AP8" i="1"/>
  <c r="J28" i="1" s="1"/>
  <c r="AM8" i="1"/>
  <c r="L28" i="1" s="1"/>
  <c r="BL28" i="1" s="1"/>
  <c r="AJ8" i="1"/>
  <c r="J24" i="1" s="1"/>
  <c r="AG8" i="1"/>
  <c r="L24" i="1" s="1"/>
  <c r="AD8" i="1"/>
  <c r="J20" i="1" s="1"/>
  <c r="AA8" i="1"/>
  <c r="L20" i="1" s="1"/>
  <c r="R8" i="1"/>
  <c r="J12" i="1" s="1"/>
  <c r="E8" i="1"/>
  <c r="B8" i="1"/>
  <c r="A8" i="1"/>
  <c r="CD8" i="1" s="1"/>
  <c r="BI7" i="1"/>
  <c r="C43" i="1" s="1"/>
  <c r="BE7" i="1"/>
  <c r="G43" i="1" s="1"/>
  <c r="BC7" i="1"/>
  <c r="C39" i="1" s="1"/>
  <c r="AY7" i="1"/>
  <c r="G39" i="1" s="1"/>
  <c r="AW7" i="1"/>
  <c r="C35" i="1" s="1"/>
  <c r="AS7" i="1"/>
  <c r="G35" i="1" s="1"/>
  <c r="AQ7" i="1"/>
  <c r="C31" i="1" s="1"/>
  <c r="AM7" i="1"/>
  <c r="G31" i="1" s="1"/>
  <c r="AK7" i="1"/>
  <c r="C27" i="1" s="1"/>
  <c r="AG7" i="1"/>
  <c r="G27" i="1" s="1"/>
  <c r="AE7" i="1"/>
  <c r="C23" i="1" s="1"/>
  <c r="AA7" i="1"/>
  <c r="G23" i="1" s="1"/>
  <c r="Y7" i="1"/>
  <c r="C19" i="1" s="1"/>
  <c r="U7" i="1"/>
  <c r="G19" i="1" s="1"/>
  <c r="S7" i="1"/>
  <c r="C15" i="1" s="1"/>
  <c r="O7" i="1"/>
  <c r="G15" i="1" s="1"/>
  <c r="M7" i="1"/>
  <c r="C11" i="1" s="1"/>
  <c r="I7" i="1"/>
  <c r="G11" i="1" s="1"/>
  <c r="BI6" i="1"/>
  <c r="C42" i="1" s="1"/>
  <c r="BE6" i="1"/>
  <c r="G42" i="1" s="1"/>
  <c r="BC6" i="1"/>
  <c r="C38" i="1" s="1"/>
  <c r="AY6" i="1"/>
  <c r="G38" i="1" s="1"/>
  <c r="AW6" i="1"/>
  <c r="C34" i="1" s="1"/>
  <c r="AS6" i="1"/>
  <c r="G34" i="1" s="1"/>
  <c r="AQ6" i="1"/>
  <c r="AM6" i="1"/>
  <c r="M30" i="1" s="1"/>
  <c r="AK6" i="1"/>
  <c r="C26" i="1" s="1"/>
  <c r="AG6" i="1"/>
  <c r="G26" i="1" s="1"/>
  <c r="AE6" i="1"/>
  <c r="C22" i="1" s="1"/>
  <c r="AA6" i="1"/>
  <c r="G22" i="1" s="1"/>
  <c r="Y6" i="1"/>
  <c r="C18" i="1" s="1"/>
  <c r="U6" i="1"/>
  <c r="G18" i="1" s="1"/>
  <c r="S6" i="1"/>
  <c r="C14" i="1" s="1"/>
  <c r="O6" i="1"/>
  <c r="G14" i="1" s="1"/>
  <c r="M6" i="1"/>
  <c r="I6" i="1"/>
  <c r="G10" i="1" s="1"/>
  <c r="BI5" i="1"/>
  <c r="C41" i="1" s="1"/>
  <c r="BE5" i="1"/>
  <c r="G41" i="1" s="1"/>
  <c r="BC5" i="1"/>
  <c r="C37" i="1" s="1"/>
  <c r="AY5" i="1"/>
  <c r="G37" i="1" s="1"/>
  <c r="AW5" i="1"/>
  <c r="C33" i="1" s="1"/>
  <c r="AU5" i="1"/>
  <c r="AS5" i="1"/>
  <c r="G33" i="1" s="1"/>
  <c r="AQ5" i="1"/>
  <c r="AM5" i="1"/>
  <c r="M29" i="1" s="1"/>
  <c r="AK5" i="1"/>
  <c r="C25" i="1" s="1"/>
  <c r="AG5" i="1"/>
  <c r="G25" i="1" s="1"/>
  <c r="AE5" i="1"/>
  <c r="C21" i="1" s="1"/>
  <c r="AA5" i="1"/>
  <c r="G21" i="1" s="1"/>
  <c r="Y5" i="1"/>
  <c r="C17" i="1" s="1"/>
  <c r="U5" i="1"/>
  <c r="G17" i="1" s="1"/>
  <c r="S5" i="1"/>
  <c r="C13" i="1" s="1"/>
  <c r="O5" i="1"/>
  <c r="G13" i="1" s="1"/>
  <c r="M5" i="1"/>
  <c r="C9" i="1" s="1"/>
  <c r="I5" i="1"/>
  <c r="G9" i="1" s="1"/>
  <c r="A5" i="1"/>
  <c r="CC4" i="1" s="1"/>
  <c r="CN4" i="1"/>
  <c r="CE4" i="1"/>
  <c r="BU4" i="1"/>
  <c r="BT4" i="1"/>
  <c r="CA4" i="1" s="1"/>
  <c r="BV4" i="1" s="1"/>
  <c r="BH4" i="1"/>
  <c r="D40" i="1" s="1"/>
  <c r="BE4" i="1"/>
  <c r="F40" i="1" s="1"/>
  <c r="BB4" i="1"/>
  <c r="D36" i="1" s="1"/>
  <c r="AY4" i="1"/>
  <c r="AV4" i="1"/>
  <c r="D32" i="1" s="1"/>
  <c r="AS4" i="1"/>
  <c r="F32" i="1" s="1"/>
  <c r="AP4" i="1"/>
  <c r="D28" i="1" s="1"/>
  <c r="AM4" i="1"/>
  <c r="F28" i="1" s="1"/>
  <c r="BR28" i="1" s="1"/>
  <c r="AJ4" i="1"/>
  <c r="D24" i="1" s="1"/>
  <c r="AG4" i="1"/>
  <c r="F24" i="1" s="1"/>
  <c r="AD4" i="1"/>
  <c r="D20" i="1" s="1"/>
  <c r="AA4" i="1"/>
  <c r="F20" i="1" s="1"/>
  <c r="BR20" i="1" s="1"/>
  <c r="R4" i="1"/>
  <c r="D12" i="1" s="1"/>
  <c r="J4" i="1"/>
  <c r="A4" i="1"/>
  <c r="CD4" i="1" s="1"/>
  <c r="BP28" i="1" l="1"/>
  <c r="BL20" i="1"/>
  <c r="I29" i="1"/>
  <c r="C29" i="1"/>
  <c r="V8" i="1"/>
  <c r="I18" i="1"/>
  <c r="BT28" i="1"/>
  <c r="BN40" i="2"/>
  <c r="BJ40" i="3"/>
  <c r="BL36" i="3"/>
  <c r="BR40" i="1"/>
  <c r="BT12" i="1"/>
  <c r="V4" i="1"/>
  <c r="F16" i="1" s="1"/>
  <c r="BP24" i="1"/>
  <c r="BP32" i="1"/>
  <c r="BP40" i="1"/>
  <c r="L4" i="1"/>
  <c r="BJ24" i="1"/>
  <c r="I31" i="1"/>
  <c r="BR24" i="2"/>
  <c r="BU24" i="2"/>
  <c r="BU36" i="2"/>
  <c r="BT40" i="2"/>
  <c r="R4" i="3"/>
  <c r="D12" i="3" s="1"/>
  <c r="C13" i="3"/>
  <c r="P8" i="3"/>
  <c r="BT20" i="3"/>
  <c r="M31" i="3"/>
  <c r="I13" i="4"/>
  <c r="R8" i="4"/>
  <c r="J12" i="4" s="1"/>
  <c r="BU12" i="4"/>
  <c r="BL40" i="1"/>
  <c r="M13" i="1"/>
  <c r="BU16" i="1"/>
  <c r="M17" i="1"/>
  <c r="BU32" i="1"/>
  <c r="P4" i="2"/>
  <c r="G13" i="2"/>
  <c r="C30" i="2"/>
  <c r="I30" i="2"/>
  <c r="BL28" i="2"/>
  <c r="G31" i="2"/>
  <c r="CA4" i="3"/>
  <c r="BV4" i="3" s="1"/>
  <c r="BJ28" i="3"/>
  <c r="I29" i="3"/>
  <c r="P4" i="1"/>
  <c r="CG4" i="1" s="1"/>
  <c r="BJ28" i="1"/>
  <c r="BN28" i="1" s="1"/>
  <c r="BT8" i="1"/>
  <c r="CA8" i="1" s="1"/>
  <c r="BV8" i="1" s="1"/>
  <c r="BU36" i="1"/>
  <c r="CA4" i="2"/>
  <c r="BV4" i="2" s="1"/>
  <c r="BJ28" i="2"/>
  <c r="X12" i="2"/>
  <c r="P16" i="2" s="1"/>
  <c r="C29" i="2"/>
  <c r="BT36" i="2"/>
  <c r="CA36" i="2" s="1"/>
  <c r="BT16" i="3"/>
  <c r="J4" i="4"/>
  <c r="F8" i="4" s="1"/>
  <c r="G9" i="4"/>
  <c r="BT40" i="1"/>
  <c r="BR32" i="2"/>
  <c r="I31" i="2"/>
  <c r="X4" i="3"/>
  <c r="D16" i="3" s="1"/>
  <c r="BU24" i="3"/>
  <c r="BN40" i="3"/>
  <c r="BR32" i="4"/>
  <c r="BT40" i="4"/>
  <c r="CA40" i="4" s="1"/>
  <c r="G9" i="5"/>
  <c r="J4" i="5"/>
  <c r="C31" i="5"/>
  <c r="I31" i="5"/>
  <c r="BU28" i="1"/>
  <c r="V4" i="2"/>
  <c r="F16" i="2" s="1"/>
  <c r="BU28" i="2"/>
  <c r="BU8" i="3"/>
  <c r="BN24" i="3"/>
  <c r="G30" i="3"/>
  <c r="BU32" i="3"/>
  <c r="X4" i="4"/>
  <c r="D16" i="4" s="1"/>
  <c r="BP32" i="4"/>
  <c r="CA16" i="4"/>
  <c r="BV16" i="4" s="1"/>
  <c r="BT28" i="4"/>
  <c r="L4" i="5"/>
  <c r="X8" i="5"/>
  <c r="J16" i="5" s="1"/>
  <c r="I18" i="5"/>
  <c r="M29" i="5"/>
  <c r="C30" i="5"/>
  <c r="BT28" i="5"/>
  <c r="V8" i="6"/>
  <c r="L16" i="6" s="1"/>
  <c r="M17" i="6"/>
  <c r="G22" i="6"/>
  <c r="AE27" i="6"/>
  <c r="C30" i="6"/>
  <c r="U34" i="6"/>
  <c r="U35" i="6"/>
  <c r="Y37" i="6"/>
  <c r="Y38" i="6"/>
  <c r="P8" i="4"/>
  <c r="R4" i="5"/>
  <c r="D12" i="5" s="1"/>
  <c r="V12" i="5"/>
  <c r="BU20" i="5"/>
  <c r="BP32" i="6"/>
  <c r="M14" i="6"/>
  <c r="Y41" i="6"/>
  <c r="L4" i="6"/>
  <c r="M19" i="6"/>
  <c r="Y30" i="6"/>
  <c r="AB32" i="6"/>
  <c r="V40" i="6"/>
  <c r="Y43" i="6"/>
  <c r="P4" i="4"/>
  <c r="F12" i="4" s="1"/>
  <c r="V8" i="4"/>
  <c r="L16" i="4" s="1"/>
  <c r="BJ24" i="4"/>
  <c r="BT12" i="4"/>
  <c r="BT20" i="4"/>
  <c r="G31" i="4"/>
  <c r="BN40" i="4"/>
  <c r="BL20" i="5"/>
  <c r="BL36" i="5"/>
  <c r="BS8" i="6"/>
  <c r="BS16" i="6"/>
  <c r="C29" i="6"/>
  <c r="X36" i="6"/>
  <c r="BO28" i="2"/>
  <c r="BY28" i="2" s="1"/>
  <c r="BP20" i="1"/>
  <c r="BJ20" i="1"/>
  <c r="BP36" i="1"/>
  <c r="BJ36" i="1"/>
  <c r="BN36" i="1" s="1"/>
  <c r="CA16" i="1"/>
  <c r="BV16" i="1" s="1"/>
  <c r="BL24" i="1"/>
  <c r="BO24" i="1" s="1"/>
  <c r="BY24" i="1" s="1"/>
  <c r="BS28" i="1"/>
  <c r="BZ28" i="1"/>
  <c r="CA28" i="1"/>
  <c r="BV28" i="1"/>
  <c r="CA40" i="1"/>
  <c r="BS40" i="1"/>
  <c r="BZ40" i="1"/>
  <c r="BO28" i="1"/>
  <c r="BY28" i="1" s="1"/>
  <c r="BP12" i="1"/>
  <c r="BR32" i="1"/>
  <c r="BJ12" i="1"/>
  <c r="CH8" i="1"/>
  <c r="L16" i="1"/>
  <c r="BN16" i="1" s="1"/>
  <c r="BZ24" i="1"/>
  <c r="BR16" i="1"/>
  <c r="BS32" i="1"/>
  <c r="BZ32" i="1"/>
  <c r="D8" i="1"/>
  <c r="CF4" i="1"/>
  <c r="CF16" i="1"/>
  <c r="BJ32" i="1"/>
  <c r="BJ40" i="1"/>
  <c r="S19" i="2"/>
  <c r="V12" i="2"/>
  <c r="CA40" i="2"/>
  <c r="CH12" i="5"/>
  <c r="R16" i="5"/>
  <c r="CG16" i="5" s="1"/>
  <c r="X4" i="1"/>
  <c r="D16" i="1" s="1"/>
  <c r="BL32" i="1"/>
  <c r="CG8" i="1"/>
  <c r="C10" i="1"/>
  <c r="X12" i="1"/>
  <c r="BT24" i="1"/>
  <c r="M31" i="1"/>
  <c r="BT32" i="1"/>
  <c r="L4" i="2"/>
  <c r="BP28" i="2"/>
  <c r="L12" i="1"/>
  <c r="CF12" i="1" s="1"/>
  <c r="BT20" i="2"/>
  <c r="C30" i="1"/>
  <c r="I30" i="1"/>
  <c r="G29" i="2"/>
  <c r="M29" i="2"/>
  <c r="BJ24" i="2"/>
  <c r="BR28" i="2"/>
  <c r="BJ4" i="1"/>
  <c r="BV20" i="3"/>
  <c r="CA20" i="3"/>
  <c r="C19" i="2"/>
  <c r="X4" i="2"/>
  <c r="D16" i="2" s="1"/>
  <c r="BL36" i="1"/>
  <c r="BL36" i="2"/>
  <c r="BU16" i="2"/>
  <c r="V8" i="3"/>
  <c r="M18" i="3"/>
  <c r="CA20" i="4"/>
  <c r="BV20" i="4"/>
  <c r="BU12" i="1"/>
  <c r="CA12" i="1" s="1"/>
  <c r="BV12" i="1" s="1"/>
  <c r="F12" i="2"/>
  <c r="BN20" i="1"/>
  <c r="BJ20" i="2"/>
  <c r="BP20" i="2"/>
  <c r="BZ36" i="2"/>
  <c r="CA8" i="3"/>
  <c r="BV8" i="3" s="1"/>
  <c r="BP28" i="4"/>
  <c r="CH4" i="1"/>
  <c r="G29" i="1"/>
  <c r="F12" i="1"/>
  <c r="F8" i="1"/>
  <c r="BP4" i="1"/>
  <c r="BR24" i="1"/>
  <c r="BS24" i="1" s="1"/>
  <c r="BU20" i="1"/>
  <c r="BV20" i="1" s="1"/>
  <c r="BN24" i="1"/>
  <c r="G30" i="1"/>
  <c r="BT36" i="1"/>
  <c r="BJ36" i="2"/>
  <c r="BN28" i="3"/>
  <c r="AN32" i="3"/>
  <c r="BJ32" i="3" s="1"/>
  <c r="BR28" i="3"/>
  <c r="BU40" i="1"/>
  <c r="BV40" i="1" s="1"/>
  <c r="BP24" i="2"/>
  <c r="P8" i="2"/>
  <c r="BU20" i="2"/>
  <c r="BR32" i="3"/>
  <c r="BL20" i="3"/>
  <c r="BL24" i="3"/>
  <c r="BO24" i="3" s="1"/>
  <c r="BY24" i="3" s="1"/>
  <c r="BT32" i="3"/>
  <c r="BP40" i="3"/>
  <c r="BU40" i="3"/>
  <c r="C30" i="4"/>
  <c r="I30" i="4"/>
  <c r="BR36" i="1"/>
  <c r="BN40" i="1"/>
  <c r="R8" i="2"/>
  <c r="J12" i="2" s="1"/>
  <c r="I13" i="2"/>
  <c r="BT32" i="2"/>
  <c r="BN36" i="2"/>
  <c r="BR24" i="4"/>
  <c r="BR40" i="4"/>
  <c r="BL24" i="4"/>
  <c r="BO36" i="5"/>
  <c r="BY36" i="5" s="1"/>
  <c r="BR20" i="2"/>
  <c r="BT24" i="2"/>
  <c r="BN28" i="2"/>
  <c r="BP20" i="3"/>
  <c r="BJ20" i="3"/>
  <c r="BP36" i="3"/>
  <c r="BJ36" i="3"/>
  <c r="CF12" i="3"/>
  <c r="BT24" i="3"/>
  <c r="BO24" i="4"/>
  <c r="BY24" i="4" s="1"/>
  <c r="BN24" i="4"/>
  <c r="CA28" i="4"/>
  <c r="CA28" i="5"/>
  <c r="BP32" i="2"/>
  <c r="BJ40" i="2"/>
  <c r="BP40" i="2"/>
  <c r="X8" i="2"/>
  <c r="J16" i="2" s="1"/>
  <c r="BL24" i="2"/>
  <c r="BR24" i="3"/>
  <c r="BR40" i="3"/>
  <c r="X12" i="3"/>
  <c r="P16" i="3" s="1"/>
  <c r="BP28" i="3"/>
  <c r="BT40" i="3"/>
  <c r="BU28" i="5"/>
  <c r="BV28" i="5" s="1"/>
  <c r="R4" i="2"/>
  <c r="D12" i="2" s="1"/>
  <c r="C13" i="2"/>
  <c r="BJ4" i="2"/>
  <c r="F8" i="2"/>
  <c r="M17" i="2"/>
  <c r="V8" i="2"/>
  <c r="G10" i="2"/>
  <c r="BU12" i="2"/>
  <c r="BL20" i="2"/>
  <c r="BR36" i="2"/>
  <c r="BS36" i="2" s="1"/>
  <c r="BT28" i="3"/>
  <c r="BU32" i="5"/>
  <c r="BU36" i="5"/>
  <c r="BT16" i="2"/>
  <c r="BT28" i="2"/>
  <c r="BJ32" i="2"/>
  <c r="BL28" i="3"/>
  <c r="BO28" i="3" s="1"/>
  <c r="BY28" i="3" s="1"/>
  <c r="BP24" i="3"/>
  <c r="L4" i="4"/>
  <c r="CF4" i="4" s="1"/>
  <c r="BJ40" i="4"/>
  <c r="CA8" i="4"/>
  <c r="BV8" i="4" s="1"/>
  <c r="I18" i="4"/>
  <c r="X8" i="4"/>
  <c r="J16" i="4" s="1"/>
  <c r="BL36" i="4"/>
  <c r="BU24" i="4"/>
  <c r="BR28" i="4"/>
  <c r="M15" i="5"/>
  <c r="P8" i="5"/>
  <c r="U29" i="6"/>
  <c r="AA25" i="6"/>
  <c r="Y42" i="6"/>
  <c r="AE38" i="6"/>
  <c r="BU32" i="2"/>
  <c r="BU40" i="2"/>
  <c r="BV40" i="2" s="1"/>
  <c r="V4" i="3"/>
  <c r="G13" i="3"/>
  <c r="P4" i="3"/>
  <c r="BZ32" i="4"/>
  <c r="BS32" i="4"/>
  <c r="BL28" i="4"/>
  <c r="BP24" i="4"/>
  <c r="L12" i="3"/>
  <c r="CG8" i="3"/>
  <c r="BL32" i="3"/>
  <c r="I17" i="3"/>
  <c r="X8" i="3"/>
  <c r="J16" i="3" s="1"/>
  <c r="BP16" i="3" s="1"/>
  <c r="BU12" i="3"/>
  <c r="CA12" i="3" s="1"/>
  <c r="BV12" i="3" s="1"/>
  <c r="BU36" i="3"/>
  <c r="BJ28" i="4"/>
  <c r="BR20" i="5"/>
  <c r="BL40" i="2"/>
  <c r="BR20" i="3"/>
  <c r="C10" i="3"/>
  <c r="L4" i="3"/>
  <c r="S17" i="3"/>
  <c r="V12" i="3"/>
  <c r="BP12" i="3" s="1"/>
  <c r="BU16" i="3"/>
  <c r="CA16" i="3" s="1"/>
  <c r="BV16" i="3" s="1"/>
  <c r="BU28" i="3"/>
  <c r="BR36" i="3"/>
  <c r="BP20" i="4"/>
  <c r="BJ20" i="4"/>
  <c r="BN20" i="4" s="1"/>
  <c r="BP36" i="4"/>
  <c r="BJ36" i="4"/>
  <c r="BN36" i="4" s="1"/>
  <c r="BL20" i="4"/>
  <c r="BL32" i="4"/>
  <c r="BO32" i="4" s="1"/>
  <c r="BY32" i="4" s="1"/>
  <c r="BT36" i="4"/>
  <c r="J4" i="3"/>
  <c r="BT36" i="3"/>
  <c r="BU32" i="4"/>
  <c r="BJ24" i="5"/>
  <c r="BJ40" i="5"/>
  <c r="R4" i="4"/>
  <c r="L12" i="4"/>
  <c r="CG8" i="4"/>
  <c r="G14" i="4"/>
  <c r="G30" i="4"/>
  <c r="BU40" i="4"/>
  <c r="BV40" i="4" s="1"/>
  <c r="F8" i="5"/>
  <c r="CF4" i="5"/>
  <c r="BR28" i="5"/>
  <c r="G18" i="5"/>
  <c r="V4" i="5"/>
  <c r="BX4" i="5" s="1"/>
  <c r="G31" i="5"/>
  <c r="BL32" i="5"/>
  <c r="I21" i="6"/>
  <c r="O17" i="6"/>
  <c r="X12" i="6"/>
  <c r="P16" i="6" s="1"/>
  <c r="BL40" i="3"/>
  <c r="BO40" i="3" s="1"/>
  <c r="BY40" i="3" s="1"/>
  <c r="V4" i="4"/>
  <c r="BJ4" i="4" s="1"/>
  <c r="G17" i="4"/>
  <c r="S17" i="4"/>
  <c r="V12" i="4"/>
  <c r="BT24" i="4"/>
  <c r="BU28" i="4"/>
  <c r="BV28" i="4" s="1"/>
  <c r="BR36" i="4"/>
  <c r="BP40" i="4"/>
  <c r="D8" i="5"/>
  <c r="BP28" i="5"/>
  <c r="BT24" i="5"/>
  <c r="R20" i="6"/>
  <c r="L24" i="6"/>
  <c r="BR20" i="4"/>
  <c r="CH8" i="4"/>
  <c r="X12" i="4"/>
  <c r="P16" i="4" s="1"/>
  <c r="BN28" i="4"/>
  <c r="I29" i="4"/>
  <c r="BU36" i="4"/>
  <c r="P4" i="5"/>
  <c r="BU40" i="5"/>
  <c r="BT40" i="5"/>
  <c r="M29" i="4"/>
  <c r="BN32" i="4"/>
  <c r="C18" i="5"/>
  <c r="X4" i="5"/>
  <c r="D16" i="5" s="1"/>
  <c r="BJ16" i="5" s="1"/>
  <c r="BL28" i="5"/>
  <c r="BT12" i="5"/>
  <c r="X4" i="6"/>
  <c r="D16" i="6" s="1"/>
  <c r="C17" i="6"/>
  <c r="G14" i="6"/>
  <c r="P4" i="6"/>
  <c r="F12" i="6" s="1"/>
  <c r="G30" i="6"/>
  <c r="M30" i="6"/>
  <c r="J4" i="6"/>
  <c r="G11" i="6"/>
  <c r="BL40" i="4"/>
  <c r="BJ20" i="5"/>
  <c r="BP36" i="5"/>
  <c r="BJ28" i="5"/>
  <c r="BP20" i="5"/>
  <c r="BN36" i="5"/>
  <c r="G21" i="6"/>
  <c r="BT32" i="4"/>
  <c r="M31" i="6"/>
  <c r="G31" i="6"/>
  <c r="AA37" i="6"/>
  <c r="U41" i="6"/>
  <c r="AA27" i="6"/>
  <c r="U31" i="6"/>
  <c r="BY36" i="6"/>
  <c r="BP24" i="5"/>
  <c r="BP40" i="5"/>
  <c r="BN20" i="5"/>
  <c r="BV20" i="5"/>
  <c r="CA20" i="5"/>
  <c r="BJ32" i="5"/>
  <c r="BN32" i="5" s="1"/>
  <c r="BP32" i="5"/>
  <c r="BN40" i="5"/>
  <c r="BR32" i="5"/>
  <c r="BT36" i="5"/>
  <c r="C21" i="6"/>
  <c r="I17" i="6"/>
  <c r="BS20" i="6"/>
  <c r="BS28" i="6"/>
  <c r="BR28" i="6"/>
  <c r="BR40" i="6"/>
  <c r="R8" i="5"/>
  <c r="J12" i="5" s="1"/>
  <c r="BP12" i="5" s="1"/>
  <c r="BT32" i="5"/>
  <c r="AB28" i="6"/>
  <c r="BS36" i="6"/>
  <c r="BT36" i="6" s="1"/>
  <c r="BL40" i="6"/>
  <c r="V8" i="5"/>
  <c r="M17" i="5"/>
  <c r="BU12" i="5"/>
  <c r="BU16" i="5"/>
  <c r="CA16" i="5" s="1"/>
  <c r="BV16" i="5" s="1"/>
  <c r="C29" i="5"/>
  <c r="D8" i="6"/>
  <c r="BJ32" i="6"/>
  <c r="AD8" i="6"/>
  <c r="J20" i="6" s="1"/>
  <c r="BJ20" i="6" s="1"/>
  <c r="M30" i="5"/>
  <c r="G30" i="5"/>
  <c r="BL24" i="5"/>
  <c r="BN28" i="5"/>
  <c r="BR36" i="5"/>
  <c r="G17" i="6"/>
  <c r="V4" i="6"/>
  <c r="X8" i="6"/>
  <c r="J16" i="6" s="1"/>
  <c r="BP36" i="6"/>
  <c r="V12" i="6"/>
  <c r="BJ12" i="6" s="1"/>
  <c r="M23" i="6"/>
  <c r="S19" i="6"/>
  <c r="BL40" i="5"/>
  <c r="BR16" i="6"/>
  <c r="BY16" i="6"/>
  <c r="BT16" i="6" s="1"/>
  <c r="U42" i="6"/>
  <c r="AA38" i="6"/>
  <c r="BS24" i="6"/>
  <c r="BR32" i="6"/>
  <c r="BR8" i="6"/>
  <c r="BY8" i="6" s="1"/>
  <c r="BT8" i="6" s="1"/>
  <c r="U30" i="6"/>
  <c r="AA26" i="6"/>
  <c r="BR20" i="6"/>
  <c r="BR24" i="6"/>
  <c r="BN32" i="6"/>
  <c r="X28" i="6"/>
  <c r="BP28" i="6" s="1"/>
  <c r="AD24" i="6"/>
  <c r="C23" i="6"/>
  <c r="I19" i="6"/>
  <c r="BS12" i="6"/>
  <c r="BY12" i="6" s="1"/>
  <c r="BT12" i="6" s="1"/>
  <c r="V28" i="6"/>
  <c r="BN28" i="6" s="1"/>
  <c r="AB24" i="6"/>
  <c r="BJ24" i="6" s="1"/>
  <c r="BS32" i="6"/>
  <c r="BN36" i="6"/>
  <c r="BJ36" i="6"/>
  <c r="U43" i="6"/>
  <c r="O18" i="6"/>
  <c r="O19" i="6"/>
  <c r="L20" i="6"/>
  <c r="BL20" i="6" s="1"/>
  <c r="BW20" i="6" s="1"/>
  <c r="M29" i="6"/>
  <c r="AE31" i="6"/>
  <c r="AE35" i="6"/>
  <c r="U39" i="6"/>
  <c r="AE30" i="6"/>
  <c r="X40" i="6"/>
  <c r="BP40" i="6" s="1"/>
  <c r="S17" i="6"/>
  <c r="S18" i="6"/>
  <c r="I18" i="6"/>
  <c r="AE29" i="6"/>
  <c r="U37" i="6"/>
  <c r="BN20" i="6" l="1"/>
  <c r="BJ12" i="3"/>
  <c r="BP32" i="3"/>
  <c r="BZ32" i="3" s="1"/>
  <c r="CB32" i="3" s="1"/>
  <c r="CI4" i="1"/>
  <c r="BL4" i="1" s="1"/>
  <c r="BO4" i="1" s="1"/>
  <c r="BY4" i="1" s="1"/>
  <c r="BP24" i="6"/>
  <c r="BY20" i="6"/>
  <c r="BT20" i="6" s="1"/>
  <c r="BP12" i="6"/>
  <c r="CA12" i="5"/>
  <c r="BV12" i="5" s="1"/>
  <c r="BR4" i="5"/>
  <c r="BP16" i="4"/>
  <c r="CB28" i="1"/>
  <c r="BV36" i="2"/>
  <c r="BN16" i="6"/>
  <c r="BL4" i="6"/>
  <c r="BW4" i="6" s="1"/>
  <c r="BN12" i="4"/>
  <c r="CA16" i="2"/>
  <c r="BV16" i="2" s="1"/>
  <c r="BR12" i="1"/>
  <c r="BP4" i="2"/>
  <c r="BZ12" i="1"/>
  <c r="BS12" i="1" s="1"/>
  <c r="BM24" i="6"/>
  <c r="BV24" i="6" s="1"/>
  <c r="BL24" i="6"/>
  <c r="BX28" i="6"/>
  <c r="BQ28" i="6"/>
  <c r="L16" i="5"/>
  <c r="CH8" i="5"/>
  <c r="BN24" i="6"/>
  <c r="CA24" i="3"/>
  <c r="BV24" i="3"/>
  <c r="L12" i="2"/>
  <c r="BN12" i="2" s="1"/>
  <c r="CG8" i="2"/>
  <c r="BN4" i="2"/>
  <c r="CF4" i="2"/>
  <c r="BR4" i="2"/>
  <c r="BZ4" i="2" s="1"/>
  <c r="BS4" i="2" s="1"/>
  <c r="BX4" i="2"/>
  <c r="D8" i="2"/>
  <c r="BS40" i="4"/>
  <c r="BZ40" i="4"/>
  <c r="BZ24" i="2"/>
  <c r="CB24" i="2" s="1"/>
  <c r="BS24" i="2"/>
  <c r="BO32" i="1"/>
  <c r="BY32" i="1" s="1"/>
  <c r="BP4" i="6"/>
  <c r="BO24" i="5"/>
  <c r="BY24" i="5" s="1"/>
  <c r="BS28" i="4"/>
  <c r="BZ28" i="4"/>
  <c r="BO20" i="2"/>
  <c r="BY20" i="2" s="1"/>
  <c r="CE16" i="2"/>
  <c r="BP16" i="2"/>
  <c r="BO24" i="2"/>
  <c r="BY24" i="2" s="1"/>
  <c r="BO36" i="1"/>
  <c r="BY36" i="1" s="1"/>
  <c r="BY28" i="6"/>
  <c r="BT28" i="6"/>
  <c r="CA36" i="4"/>
  <c r="BV36" i="4"/>
  <c r="BO32" i="3"/>
  <c r="BY32" i="3" s="1"/>
  <c r="BQ32" i="6"/>
  <c r="BX32" i="6"/>
  <c r="BZ32" i="6" s="1"/>
  <c r="BV40" i="5"/>
  <c r="CA40" i="5"/>
  <c r="BV24" i="2"/>
  <c r="CA24" i="2"/>
  <c r="BN8" i="5"/>
  <c r="BR8" i="5"/>
  <c r="D12" i="4"/>
  <c r="CG4" i="4"/>
  <c r="CA28" i="2"/>
  <c r="BV28" i="2"/>
  <c r="CA12" i="2"/>
  <c r="BV12" i="2" s="1"/>
  <c r="CE12" i="2"/>
  <c r="BP12" i="2"/>
  <c r="BZ40" i="3"/>
  <c r="BS40" i="3"/>
  <c r="F12" i="5"/>
  <c r="CG4" i="5"/>
  <c r="BP4" i="5"/>
  <c r="BJ12" i="2"/>
  <c r="CA24" i="1"/>
  <c r="CB24" i="1" s="1"/>
  <c r="BV24" i="1"/>
  <c r="BO32" i="5"/>
  <c r="BY32" i="5" s="1"/>
  <c r="BP20" i="6"/>
  <c r="BP16" i="5"/>
  <c r="BX16" i="5"/>
  <c r="BV24" i="5"/>
  <c r="CA24" i="5"/>
  <c r="CA24" i="4"/>
  <c r="BV24" i="4"/>
  <c r="CH4" i="5"/>
  <c r="CI4" i="5" s="1"/>
  <c r="BL4" i="5" s="1"/>
  <c r="BZ4" i="5"/>
  <c r="BS4" i="5" s="1"/>
  <c r="F16" i="5"/>
  <c r="BR16" i="5" s="1"/>
  <c r="BX4" i="4"/>
  <c r="BR8" i="4"/>
  <c r="BZ8" i="4" s="1"/>
  <c r="BS8" i="4" s="1"/>
  <c r="CG4" i="3"/>
  <c r="F12" i="3"/>
  <c r="BJ16" i="2"/>
  <c r="BO36" i="3"/>
  <c r="BY36" i="3" s="1"/>
  <c r="BO36" i="2"/>
  <c r="BY36" i="2" s="1"/>
  <c r="CB36" i="2"/>
  <c r="CH4" i="2"/>
  <c r="BN12" i="1"/>
  <c r="P16" i="1"/>
  <c r="CH12" i="1"/>
  <c r="BX12" i="1"/>
  <c r="BO20" i="1"/>
  <c r="BY20" i="1" s="1"/>
  <c r="BV12" i="6"/>
  <c r="F16" i="4"/>
  <c r="CH4" i="4"/>
  <c r="BP4" i="4"/>
  <c r="BS20" i="4"/>
  <c r="BZ20" i="4"/>
  <c r="CB20" i="4" s="1"/>
  <c r="BZ20" i="2"/>
  <c r="CB20" i="2" s="1"/>
  <c r="BS20" i="2"/>
  <c r="BP16" i="1"/>
  <c r="CE16" i="1"/>
  <c r="BZ16" i="1"/>
  <c r="BS16" i="1" s="1"/>
  <c r="BX16" i="1"/>
  <c r="R16" i="6"/>
  <c r="BN8" i="6"/>
  <c r="BJ8" i="6"/>
  <c r="BN24" i="5"/>
  <c r="F8" i="6"/>
  <c r="BN4" i="6"/>
  <c r="BJ4" i="6"/>
  <c r="BR12" i="4"/>
  <c r="BN20" i="2"/>
  <c r="BV32" i="3"/>
  <c r="CA32" i="3"/>
  <c r="BN4" i="1"/>
  <c r="BZ36" i="1"/>
  <c r="CB36" i="1" s="1"/>
  <c r="BS36" i="1"/>
  <c r="BQ36" i="6"/>
  <c r="BX36" i="6"/>
  <c r="BZ36" i="6" s="1"/>
  <c r="BV32" i="5"/>
  <c r="CA32" i="5"/>
  <c r="BS20" i="5"/>
  <c r="BZ20" i="5"/>
  <c r="BL12" i="6"/>
  <c r="BW12" i="6" s="1"/>
  <c r="BJ16" i="6"/>
  <c r="BJ12" i="5"/>
  <c r="CF12" i="5"/>
  <c r="BJ28" i="6"/>
  <c r="BO28" i="5"/>
  <c r="BY28" i="5" s="1"/>
  <c r="BS28" i="5"/>
  <c r="BZ28" i="5"/>
  <c r="CB28" i="5" s="1"/>
  <c r="CH12" i="4"/>
  <c r="R16" i="4"/>
  <c r="CA36" i="3"/>
  <c r="BV36" i="3"/>
  <c r="CF12" i="4"/>
  <c r="R16" i="3"/>
  <c r="CH12" i="3"/>
  <c r="CG8" i="5"/>
  <c r="BZ8" i="5"/>
  <c r="BS8" i="5" s="1"/>
  <c r="L12" i="5"/>
  <c r="BN12" i="5" s="1"/>
  <c r="BO40" i="4"/>
  <c r="BY40" i="4" s="1"/>
  <c r="CB40" i="4"/>
  <c r="L16" i="2"/>
  <c r="BX16" i="2" s="1"/>
  <c r="CH8" i="2"/>
  <c r="BV40" i="3"/>
  <c r="CA40" i="3"/>
  <c r="BZ40" i="2"/>
  <c r="BS40" i="2"/>
  <c r="BS36" i="3"/>
  <c r="BZ36" i="3"/>
  <c r="CB36" i="3" s="1"/>
  <c r="BR8" i="1"/>
  <c r="BZ8" i="1" s="1"/>
  <c r="BS8" i="1" s="1"/>
  <c r="BN8" i="1"/>
  <c r="CG4" i="2"/>
  <c r="CH8" i="3"/>
  <c r="L16" i="3"/>
  <c r="CF16" i="3" s="1"/>
  <c r="BN36" i="3"/>
  <c r="BX4" i="1"/>
  <c r="BS20" i="1"/>
  <c r="BZ20" i="1"/>
  <c r="CB20" i="1" s="1"/>
  <c r="BT32" i="6"/>
  <c r="BY32" i="6"/>
  <c r="BV28" i="3"/>
  <c r="CA28" i="3"/>
  <c r="BV20" i="2"/>
  <c r="CA20" i="2"/>
  <c r="BZ24" i="5"/>
  <c r="BS24" i="5"/>
  <c r="BV32" i="2"/>
  <c r="CA32" i="2"/>
  <c r="BV32" i="1"/>
  <c r="CA32" i="1"/>
  <c r="CB32" i="1" s="1"/>
  <c r="BJ16" i="3"/>
  <c r="CF16" i="4"/>
  <c r="BJ16" i="4"/>
  <c r="BT24" i="6"/>
  <c r="BY24" i="6"/>
  <c r="BZ32" i="5"/>
  <c r="CB32" i="5" s="1"/>
  <c r="BS32" i="5"/>
  <c r="F16" i="6"/>
  <c r="BP16" i="6" s="1"/>
  <c r="BV32" i="4"/>
  <c r="CA32" i="4"/>
  <c r="CB32" i="4" s="1"/>
  <c r="BO36" i="4"/>
  <c r="BY36" i="4" s="1"/>
  <c r="BN12" i="3"/>
  <c r="BO40" i="2"/>
  <c r="BY40" i="2" s="1"/>
  <c r="CB40" i="2"/>
  <c r="BO20" i="3"/>
  <c r="BY20" i="3" s="1"/>
  <c r="BN24" i="2"/>
  <c r="BN20" i="3"/>
  <c r="CH12" i="2"/>
  <c r="R16" i="2"/>
  <c r="CG16" i="2" s="1"/>
  <c r="BR4" i="1"/>
  <c r="BZ4" i="1" s="1"/>
  <c r="BS4" i="1" s="1"/>
  <c r="CE12" i="1"/>
  <c r="CI12" i="1" s="1"/>
  <c r="BL12" i="1" s="1"/>
  <c r="BS40" i="5"/>
  <c r="BZ40" i="5"/>
  <c r="BO20" i="4"/>
  <c r="BY20" i="4" s="1"/>
  <c r="BS24" i="4"/>
  <c r="BZ24" i="4"/>
  <c r="CB24" i="4" s="1"/>
  <c r="CB40" i="1"/>
  <c r="BO40" i="1"/>
  <c r="BY40" i="1" s="1"/>
  <c r="BO40" i="5"/>
  <c r="BY40" i="5" s="1"/>
  <c r="BO32" i="2"/>
  <c r="BY32" i="2" s="1"/>
  <c r="BV20" i="6"/>
  <c r="BM20" i="6"/>
  <c r="BN32" i="2"/>
  <c r="BM36" i="6"/>
  <c r="BV36" i="6" s="1"/>
  <c r="BL36" i="6"/>
  <c r="BX20" i="6"/>
  <c r="BQ20" i="6" s="1"/>
  <c r="BT40" i="6"/>
  <c r="BY40" i="6"/>
  <c r="BS36" i="5"/>
  <c r="BZ36" i="5"/>
  <c r="BX8" i="5"/>
  <c r="CE8" i="5"/>
  <c r="CI8" i="5" s="1"/>
  <c r="BL8" i="5" s="1"/>
  <c r="BJ8" i="5"/>
  <c r="BP8" i="5"/>
  <c r="BJ4" i="5"/>
  <c r="BN12" i="6"/>
  <c r="BX12" i="6" s="1"/>
  <c r="BQ12" i="6" s="1"/>
  <c r="BJ4" i="3"/>
  <c r="CF4" i="3"/>
  <c r="F8" i="3"/>
  <c r="BP4" i="3"/>
  <c r="BX4" i="3"/>
  <c r="F16" i="3"/>
  <c r="CH4" i="3"/>
  <c r="BN4" i="4"/>
  <c r="D8" i="4"/>
  <c r="BR4" i="4"/>
  <c r="BZ4" i="4" s="1"/>
  <c r="BS4" i="4" s="1"/>
  <c r="BS28" i="3"/>
  <c r="BZ28" i="3"/>
  <c r="BM32" i="6"/>
  <c r="BV32" i="6" s="1"/>
  <c r="BL32" i="6"/>
  <c r="CA36" i="5"/>
  <c r="BV36" i="5"/>
  <c r="CB20" i="5"/>
  <c r="BO20" i="5"/>
  <c r="BY20" i="5" s="1"/>
  <c r="BN4" i="5"/>
  <c r="BN8" i="4"/>
  <c r="BX16" i="6"/>
  <c r="BQ16" i="6" s="1"/>
  <c r="BS36" i="4"/>
  <c r="BZ36" i="4"/>
  <c r="CB36" i="4" s="1"/>
  <c r="D8" i="3"/>
  <c r="BR4" i="3"/>
  <c r="BZ4" i="3" s="1"/>
  <c r="BS4" i="3" s="1"/>
  <c r="BN4" i="3"/>
  <c r="CB28" i="4"/>
  <c r="BO28" i="4"/>
  <c r="BY28" i="4" s="1"/>
  <c r="BS24" i="3"/>
  <c r="BZ24" i="3"/>
  <c r="BN32" i="3"/>
  <c r="BN8" i="2"/>
  <c r="BR8" i="2"/>
  <c r="BZ8" i="2" s="1"/>
  <c r="BS8" i="2" s="1"/>
  <c r="CG16" i="3"/>
  <c r="BS32" i="2"/>
  <c r="BZ32" i="2"/>
  <c r="CB32" i="2" s="1"/>
  <c r="BZ20" i="3"/>
  <c r="CB20" i="3" s="1"/>
  <c r="BS20" i="3"/>
  <c r="BV36" i="1"/>
  <c r="CA36" i="1"/>
  <c r="BS28" i="2"/>
  <c r="BZ28" i="2"/>
  <c r="CB28" i="2" s="1"/>
  <c r="BP8" i="1"/>
  <c r="CE8" i="1"/>
  <c r="CI8" i="1" s="1"/>
  <c r="BL8" i="1" s="1"/>
  <c r="BX8" i="1"/>
  <c r="BJ8" i="1"/>
  <c r="BN32" i="1"/>
  <c r="CI4" i="4" l="1"/>
  <c r="BL4" i="4" s="1"/>
  <c r="BO4" i="4" s="1"/>
  <c r="BY4" i="4" s="1"/>
  <c r="CB4" i="4" s="1"/>
  <c r="BO4" i="5"/>
  <c r="BY4" i="5" s="1"/>
  <c r="CB4" i="5" s="1"/>
  <c r="BX4" i="6"/>
  <c r="BQ4" i="6" s="1"/>
  <c r="BX49" i="1"/>
  <c r="BS32" i="3"/>
  <c r="BM12" i="6"/>
  <c r="BX12" i="2"/>
  <c r="CB40" i="5"/>
  <c r="BO12" i="1"/>
  <c r="BY12" i="1" s="1"/>
  <c r="CB12" i="1" s="1"/>
  <c r="CB40" i="3"/>
  <c r="BO8" i="5"/>
  <c r="BY8" i="5" s="1"/>
  <c r="CB8" i="5" s="1"/>
  <c r="BN16" i="4"/>
  <c r="CB24" i="5"/>
  <c r="CF12" i="2"/>
  <c r="BZ12" i="6"/>
  <c r="BR16" i="3"/>
  <c r="BZ16" i="3" s="1"/>
  <c r="BS16" i="3" s="1"/>
  <c r="BX16" i="3"/>
  <c r="CE16" i="3"/>
  <c r="CI16" i="3" s="1"/>
  <c r="BL16" i="3" s="1"/>
  <c r="CB4" i="1"/>
  <c r="BR12" i="2"/>
  <c r="BZ12" i="2" s="1"/>
  <c r="BS12" i="2" s="1"/>
  <c r="BV4" i="6"/>
  <c r="BM4" i="6"/>
  <c r="BZ12" i="4"/>
  <c r="BS12" i="4" s="1"/>
  <c r="BP12" i="4"/>
  <c r="BX12" i="4"/>
  <c r="CE12" i="4"/>
  <c r="CI12" i="4" s="1"/>
  <c r="BL12" i="4" s="1"/>
  <c r="CA12" i="4"/>
  <c r="BV12" i="4" s="1"/>
  <c r="BJ12" i="4"/>
  <c r="BO12" i="4" s="1"/>
  <c r="BY12" i="4" s="1"/>
  <c r="BX24" i="6"/>
  <c r="BZ24" i="6" s="1"/>
  <c r="BQ24" i="6"/>
  <c r="CG16" i="4"/>
  <c r="CB28" i="3"/>
  <c r="BN16" i="3"/>
  <c r="BV16" i="6"/>
  <c r="BZ16" i="6" s="1"/>
  <c r="BL16" i="6"/>
  <c r="BM16" i="6" s="1"/>
  <c r="CI4" i="2"/>
  <c r="BL4" i="2" s="1"/>
  <c r="BO4" i="2" s="1"/>
  <c r="BY4" i="2" s="1"/>
  <c r="CB4" i="2" s="1"/>
  <c r="CF16" i="2"/>
  <c r="CI16" i="2" s="1"/>
  <c r="BL16" i="2" s="1"/>
  <c r="BZ16" i="5"/>
  <c r="BS16" i="5" s="1"/>
  <c r="CI12" i="2"/>
  <c r="BL12" i="2" s="1"/>
  <c r="BO12" i="2" s="1"/>
  <c r="BY12" i="2" s="1"/>
  <c r="BN16" i="5"/>
  <c r="CF16" i="5"/>
  <c r="CE16" i="5"/>
  <c r="CI16" i="5" s="1"/>
  <c r="BL16" i="5" s="1"/>
  <c r="BO16" i="5" s="1"/>
  <c r="BY16" i="5" s="1"/>
  <c r="CB16" i="5" s="1"/>
  <c r="BP8" i="3"/>
  <c r="BX8" i="3"/>
  <c r="CE8" i="3"/>
  <c r="CI8" i="3" s="1"/>
  <c r="BL8" i="3" s="1"/>
  <c r="BJ8" i="3"/>
  <c r="BO8" i="3" s="1"/>
  <c r="BY8" i="3" s="1"/>
  <c r="CB8" i="3" s="1"/>
  <c r="BR8" i="3"/>
  <c r="BZ8" i="3" s="1"/>
  <c r="BS8" i="3" s="1"/>
  <c r="BN8" i="3"/>
  <c r="BO8" i="1"/>
  <c r="BY8" i="1" s="1"/>
  <c r="CB8" i="1" s="1"/>
  <c r="BP8" i="4"/>
  <c r="CE8" i="4"/>
  <c r="CI8" i="4" s="1"/>
  <c r="BL8" i="4" s="1"/>
  <c r="BJ8" i="4"/>
  <c r="BO8" i="4" s="1"/>
  <c r="BY8" i="4" s="1"/>
  <c r="CB8" i="4" s="1"/>
  <c r="BX8" i="4"/>
  <c r="CI4" i="3"/>
  <c r="BL4" i="3" s="1"/>
  <c r="BO4" i="3" s="1"/>
  <c r="BY4" i="3" s="1"/>
  <c r="CB4" i="3" s="1"/>
  <c r="CB36" i="5"/>
  <c r="BP8" i="6"/>
  <c r="BX8" i="6" s="1"/>
  <c r="BQ8" i="6" s="1"/>
  <c r="BL8" i="6"/>
  <c r="BW8" i="6" s="1"/>
  <c r="CG16" i="1"/>
  <c r="CI16" i="1" s="1"/>
  <c r="BL16" i="1" s="1"/>
  <c r="BJ16" i="1"/>
  <c r="CB24" i="3"/>
  <c r="BZ20" i="6"/>
  <c r="BO16" i="3"/>
  <c r="BY16" i="3" s="1"/>
  <c r="BN16" i="2"/>
  <c r="BR16" i="2"/>
  <c r="BZ16" i="2" s="1"/>
  <c r="BS16" i="2" s="1"/>
  <c r="BR16" i="4"/>
  <c r="BZ16" i="4" s="1"/>
  <c r="BS16" i="4" s="1"/>
  <c r="BX16" i="4"/>
  <c r="CE16" i="4"/>
  <c r="BR12" i="3"/>
  <c r="BZ12" i="3" s="1"/>
  <c r="BS12" i="3" s="1"/>
  <c r="BX12" i="3"/>
  <c r="CE12" i="3"/>
  <c r="CI12" i="3" s="1"/>
  <c r="BL12" i="3" s="1"/>
  <c r="BO12" i="3" s="1"/>
  <c r="BY12" i="3" s="1"/>
  <c r="BR12" i="5"/>
  <c r="CE12" i="5"/>
  <c r="CI12" i="5" s="1"/>
  <c r="BL12" i="5" s="1"/>
  <c r="BO12" i="5" s="1"/>
  <c r="BY12" i="5" s="1"/>
  <c r="CB12" i="5" s="1"/>
  <c r="BZ12" i="5"/>
  <c r="BS12" i="5" s="1"/>
  <c r="BX12" i="5"/>
  <c r="BX49" i="5" s="1"/>
  <c r="BM28" i="6"/>
  <c r="BV28" i="6" s="1"/>
  <c r="BZ28" i="6"/>
  <c r="BL28" i="6"/>
  <c r="BV8" i="6"/>
  <c r="BM8" i="6"/>
  <c r="BP8" i="2"/>
  <c r="BX8" i="2"/>
  <c r="BX49" i="2" s="1"/>
  <c r="CE8" i="2"/>
  <c r="CI8" i="2" s="1"/>
  <c r="BL8" i="2" s="1"/>
  <c r="BJ8" i="2"/>
  <c r="BX32" i="5" l="1"/>
  <c r="BW32" i="5" s="1"/>
  <c r="AR50" i="5" s="1"/>
  <c r="BX20" i="5"/>
  <c r="BW20" i="5" s="1"/>
  <c r="AB50" i="5" s="1"/>
  <c r="BX49" i="4"/>
  <c r="BO16" i="2"/>
  <c r="BY16" i="2" s="1"/>
  <c r="CB16" i="2" s="1"/>
  <c r="BX49" i="3"/>
  <c r="BZ8" i="6"/>
  <c r="CB12" i="3"/>
  <c r="CB12" i="2"/>
  <c r="BX20" i="2" s="1"/>
  <c r="BW20" i="2" s="1"/>
  <c r="AB50" i="2" s="1"/>
  <c r="BO16" i="1"/>
  <c r="BY16" i="1" s="1"/>
  <c r="CB16" i="1" s="1"/>
  <c r="BX28" i="1" s="1"/>
  <c r="BW28" i="1" s="1"/>
  <c r="AL50" i="1" s="1"/>
  <c r="BX36" i="1"/>
  <c r="BW36" i="1" s="1"/>
  <c r="AX50" i="1" s="1"/>
  <c r="BX40" i="5"/>
  <c r="BW40" i="5" s="1"/>
  <c r="BD50" i="5" s="1"/>
  <c r="CB12" i="4"/>
  <c r="BX24" i="1"/>
  <c r="BW24" i="1" s="1"/>
  <c r="AF50" i="1" s="1"/>
  <c r="BX32" i="1"/>
  <c r="BW32" i="1" s="1"/>
  <c r="AR50" i="1" s="1"/>
  <c r="AB40" i="6"/>
  <c r="BW16" i="6"/>
  <c r="BW49" i="6" s="1"/>
  <c r="BX28" i="5"/>
  <c r="BW28" i="5" s="1"/>
  <c r="AL50" i="5" s="1"/>
  <c r="BX24" i="5"/>
  <c r="BW24" i="5" s="1"/>
  <c r="AF50" i="5" s="1"/>
  <c r="BZ4" i="6"/>
  <c r="BV49" i="6"/>
  <c r="CB16" i="3"/>
  <c r="BX32" i="3" s="1"/>
  <c r="BW32" i="3" s="1"/>
  <c r="AR50" i="3" s="1"/>
  <c r="CI16" i="4"/>
  <c r="BL16" i="4" s="1"/>
  <c r="BO16" i="4" s="1"/>
  <c r="BY16" i="4" s="1"/>
  <c r="CB16" i="4" s="1"/>
  <c r="BO8" i="2"/>
  <c r="BY8" i="2" s="1"/>
  <c r="CB8" i="2" s="1"/>
  <c r="BX36" i="5"/>
  <c r="BW36" i="5" s="1"/>
  <c r="AX50" i="5" s="1"/>
  <c r="BV50" i="6" l="1"/>
  <c r="BW4" i="2"/>
  <c r="BX40" i="3"/>
  <c r="BW40" i="3" s="1"/>
  <c r="BD50" i="3" s="1"/>
  <c r="BX36" i="3"/>
  <c r="BW36" i="3" s="1"/>
  <c r="AX50" i="3" s="1"/>
  <c r="BX28" i="3"/>
  <c r="BW28" i="3" s="1"/>
  <c r="AL50" i="3" s="1"/>
  <c r="BW16" i="2"/>
  <c r="BX32" i="2"/>
  <c r="BW32" i="2" s="1"/>
  <c r="AR50" i="2" s="1"/>
  <c r="BX20" i="4"/>
  <c r="BW20" i="4" s="1"/>
  <c r="AB50" i="4" s="1"/>
  <c r="BX40" i="4"/>
  <c r="BW40" i="4" s="1"/>
  <c r="BD50" i="4" s="1"/>
  <c r="BX24" i="4"/>
  <c r="BW24" i="4" s="1"/>
  <c r="AF50" i="4" s="1"/>
  <c r="BX32" i="4"/>
  <c r="BW32" i="4" s="1"/>
  <c r="AR50" i="4" s="1"/>
  <c r="BW12" i="2"/>
  <c r="BX24" i="2"/>
  <c r="BW24" i="2" s="1"/>
  <c r="AF50" i="2" s="1"/>
  <c r="BX36" i="4"/>
  <c r="BW36" i="4" s="1"/>
  <c r="AX50" i="4" s="1"/>
  <c r="BX20" i="1"/>
  <c r="BW20" i="1" s="1"/>
  <c r="AB50" i="1" s="1"/>
  <c r="BX40" i="1"/>
  <c r="BW40" i="1" s="1"/>
  <c r="BD50" i="1" s="1"/>
  <c r="BW8" i="1"/>
  <c r="BW12" i="1"/>
  <c r="BW4" i="1"/>
  <c r="BW16" i="1"/>
  <c r="BN40" i="6"/>
  <c r="BJ40" i="6"/>
  <c r="BU12" i="6"/>
  <c r="BU20" i="6"/>
  <c r="BU4" i="6"/>
  <c r="BU16" i="6"/>
  <c r="BU8" i="6"/>
  <c r="BX20" i="3"/>
  <c r="BW20" i="3" s="1"/>
  <c r="AB50" i="3" s="1"/>
  <c r="BX28" i="2"/>
  <c r="BW28" i="2" s="1"/>
  <c r="AL50" i="2" s="1"/>
  <c r="BX40" i="2"/>
  <c r="BW40" i="2" s="1"/>
  <c r="BD50" i="2" s="1"/>
  <c r="BX24" i="3"/>
  <c r="BW24" i="3" s="1"/>
  <c r="AF50" i="3" s="1"/>
  <c r="BX36" i="2"/>
  <c r="BW36" i="2" s="1"/>
  <c r="AX50" i="2" s="1"/>
  <c r="BW8" i="2"/>
  <c r="BX28" i="4"/>
  <c r="BW28" i="4" s="1"/>
  <c r="AL50" i="4" s="1"/>
  <c r="J49" i="2" l="1"/>
  <c r="V3" i="3" s="1"/>
  <c r="A17" i="3" s="1"/>
  <c r="CC16" i="3" s="1"/>
  <c r="V49" i="3" s="1"/>
  <c r="J48" i="2"/>
  <c r="D49" i="6"/>
  <c r="D48" i="6"/>
  <c r="J49" i="1"/>
  <c r="P3" i="3" s="1"/>
  <c r="A13" i="3" s="1"/>
  <c r="CC12" i="3" s="1"/>
  <c r="P49" i="3" s="1"/>
  <c r="J48" i="1"/>
  <c r="AB48" i="6"/>
  <c r="AB49" i="6"/>
  <c r="P48" i="6"/>
  <c r="P49" i="6"/>
  <c r="BM40" i="6"/>
  <c r="BV40" i="6" s="1"/>
  <c r="BZ40" i="6"/>
  <c r="D48" i="2"/>
  <c r="BX40" i="6"/>
  <c r="BQ40" i="6"/>
  <c r="D49" i="2"/>
  <c r="J3" i="3" s="1"/>
  <c r="A9" i="3" s="1"/>
  <c r="CC8" i="3" s="1"/>
  <c r="D49" i="3" s="1"/>
  <c r="V49" i="1"/>
  <c r="P3" i="4" s="1"/>
  <c r="A13" i="4" s="1"/>
  <c r="CC12" i="4" s="1"/>
  <c r="J49" i="4" s="1"/>
  <c r="V48" i="1"/>
  <c r="J49" i="6"/>
  <c r="J48" i="6"/>
  <c r="D48" i="1"/>
  <c r="D49" i="1"/>
  <c r="D3" i="3" s="1"/>
  <c r="A5" i="3" s="1"/>
  <c r="CC4" i="3" s="1"/>
  <c r="J49" i="3" s="1"/>
  <c r="P49" i="2"/>
  <c r="J3" i="4" s="1"/>
  <c r="A9" i="4" s="1"/>
  <c r="CC8" i="4" s="1"/>
  <c r="P49" i="4" s="1"/>
  <c r="P48" i="2"/>
  <c r="V48" i="2"/>
  <c r="V49" i="2"/>
  <c r="V3" i="4" s="1"/>
  <c r="A17" i="4" s="1"/>
  <c r="CC16" i="4" s="1"/>
  <c r="D49" i="4" s="1"/>
  <c r="V48" i="6"/>
  <c r="V49" i="6"/>
  <c r="P48" i="1"/>
  <c r="P49" i="1"/>
  <c r="D3" i="4" s="1"/>
  <c r="A5" i="4" s="1"/>
  <c r="CC4" i="4" s="1"/>
  <c r="V49" i="4" s="1"/>
  <c r="BW40" i="6" l="1"/>
  <c r="BU40" i="6" s="1"/>
  <c r="BD50" i="6" s="1"/>
  <c r="BW36" i="6"/>
  <c r="BU36" i="6" s="1"/>
  <c r="AX50" i="6" s="1"/>
  <c r="BW28" i="6"/>
  <c r="BU28" i="6" s="1"/>
  <c r="AL50" i="6" s="1"/>
  <c r="BW32" i="6"/>
  <c r="BU32" i="6" s="1"/>
  <c r="AR50" i="6" s="1"/>
  <c r="BW24" i="6"/>
  <c r="BU24" i="6" s="1"/>
  <c r="AF50" i="6" s="1"/>
</calcChain>
</file>

<file path=xl/sharedStrings.xml><?xml version="1.0" encoding="utf-8"?>
<sst xmlns="http://schemas.openxmlformats.org/spreadsheetml/2006/main" count="2591" uniqueCount="78">
  <si>
    <t>集計表</t>
  </si>
  <si>
    <t>第1　コート</t>
  </si>
  <si>
    <t>ゴールドトリムの部</t>
  </si>
  <si>
    <t>（青色の未入力のこと）</t>
  </si>
  <si>
    <t>予選</t>
  </si>
  <si>
    <t>祖父江町体育館</t>
  </si>
  <si>
    <t>地区</t>
  </si>
  <si>
    <t>尾張支部</t>
  </si>
  <si>
    <t>名古屋支部</t>
  </si>
  <si>
    <t>勝－引分-敗</t>
  </si>
  <si>
    <t>勝ち点</t>
  </si>
  <si>
    <t>得セット数</t>
  </si>
  <si>
    <t>失セット数</t>
  </si>
  <si>
    <r>
      <rPr>
        <sz val="11"/>
        <color theme="1"/>
        <rFont val="MS Mincho"/>
        <family val="1"/>
        <charset val="128"/>
      </rPr>
      <t xml:space="preserve">セット率
</t>
    </r>
    <r>
      <rPr>
        <sz val="6"/>
        <color theme="1"/>
        <rFont val="ＭＳ 明朝"/>
        <family val="1"/>
        <charset val="128"/>
      </rPr>
      <t>（失セットが「0」の場合、セット率は便宜上「5」とする）</t>
    </r>
  </si>
  <si>
    <t>得点</t>
  </si>
  <si>
    <t>失点</t>
  </si>
  <si>
    <t>ポイント率</t>
  </si>
  <si>
    <t>順位</t>
  </si>
  <si>
    <t>チーム名</t>
  </si>
  <si>
    <t>甚目寺</t>
  </si>
  <si>
    <t>わかばA</t>
  </si>
  <si>
    <t>中川クラブ</t>
  </si>
  <si>
    <t>Beeねんりん</t>
  </si>
  <si>
    <t>セット数</t>
  </si>
  <si>
    <t>セット率</t>
  </si>
  <si>
    <t>得点率</t>
  </si>
  <si>
    <t>順位決定
ポイント</t>
  </si>
  <si>
    <t>引分数</t>
  </si>
  <si>
    <t>⑤</t>
  </si>
  <si>
    <t>③</t>
  </si>
  <si>
    <t>①</t>
  </si>
  <si>
    <t>-</t>
  </si>
  <si>
    <t>②</t>
  </si>
  <si>
    <t>④</t>
  </si>
  <si>
    <t>⑥</t>
  </si>
  <si>
    <t>⑭</t>
  </si>
  <si>
    <t>⑪</t>
  </si>
  <si>
    <t>⑨</t>
  </si>
  <si>
    <t>⑫</t>
  </si>
  <si>
    <t>⑩</t>
  </si>
  <si>
    <t>⑦</t>
  </si>
  <si>
    <t>⑯</t>
  </si>
  <si>
    <t>第2　コート</t>
  </si>
  <si>
    <t>東三河支部</t>
  </si>
  <si>
    <r>
      <rPr>
        <sz val="11"/>
        <color theme="1"/>
        <rFont val="MS Mincho"/>
        <family val="1"/>
        <charset val="128"/>
      </rPr>
      <t xml:space="preserve">セット率
</t>
    </r>
    <r>
      <rPr>
        <sz val="6"/>
        <color theme="1"/>
        <rFont val="ＭＳ 明朝"/>
        <family val="1"/>
        <charset val="128"/>
      </rPr>
      <t>（失セットが「0」の場合、セット率は便宜上「5」とする）</t>
    </r>
  </si>
  <si>
    <t>ユーアイクラブ</t>
  </si>
  <si>
    <t>わかばB</t>
  </si>
  <si>
    <t>Sheokyu-
（笑球）B</t>
  </si>
  <si>
    <t>くう</t>
  </si>
  <si>
    <t>1位2位グループ
決勝戦</t>
  </si>
  <si>
    <t>1コート1位</t>
  </si>
  <si>
    <t>2コート1位</t>
  </si>
  <si>
    <t>1コート2位</t>
  </si>
  <si>
    <t>2コート2位</t>
  </si>
  <si>
    <r>
      <rPr>
        <sz val="11"/>
        <color theme="1"/>
        <rFont val="MS Mincho"/>
        <family val="1"/>
        <charset val="128"/>
      </rPr>
      <t xml:space="preserve">セット率
</t>
    </r>
    <r>
      <rPr>
        <sz val="6"/>
        <color theme="1"/>
        <rFont val="ＭＳ 明朝"/>
        <family val="1"/>
        <charset val="128"/>
      </rPr>
      <t>（失セットが「0」の場合、セット率は便宜上「5」とする）</t>
    </r>
  </si>
  <si>
    <t>⑧</t>
  </si>
  <si>
    <t>3位4位グループ
決勝戦</t>
  </si>
  <si>
    <t>1コート3位</t>
  </si>
  <si>
    <t>2コート3位</t>
  </si>
  <si>
    <t>1コート4位</t>
  </si>
  <si>
    <t>2コート4位</t>
  </si>
  <si>
    <r>
      <rPr>
        <sz val="11"/>
        <color theme="1"/>
        <rFont val="MS Mincho"/>
        <family val="1"/>
        <charset val="128"/>
      </rPr>
      <t xml:space="preserve">セット率
</t>
    </r>
    <r>
      <rPr>
        <sz val="6"/>
        <color theme="1"/>
        <rFont val="ＭＳ 明朝"/>
        <family val="1"/>
        <charset val="128"/>
      </rPr>
      <t>（失セットが「0」の場合、セット率は便宜上「5」とする）</t>
    </r>
  </si>
  <si>
    <t>第3　コート</t>
  </si>
  <si>
    <t>ゴールドトリム（210歳以上）の部</t>
  </si>
  <si>
    <r>
      <rPr>
        <sz val="11"/>
        <color theme="1"/>
        <rFont val="MS Mincho"/>
        <family val="1"/>
        <charset val="128"/>
      </rPr>
      <t xml:space="preserve">セット率
</t>
    </r>
    <r>
      <rPr>
        <sz val="6"/>
        <color theme="1"/>
        <rFont val="ＭＳ 明朝"/>
        <family val="1"/>
        <charset val="128"/>
      </rPr>
      <t>（失セットが「0」の場合、セット率は便宜上「5」とする）</t>
    </r>
  </si>
  <si>
    <t>ペコ</t>
  </si>
  <si>
    <t>ペガサス</t>
  </si>
  <si>
    <t>ひまわり平和</t>
  </si>
  <si>
    <t>Sheokyu-
（笑球)A</t>
  </si>
  <si>
    <t>第4　コート</t>
  </si>
  <si>
    <t>ゴールドレディースの部</t>
  </si>
  <si>
    <t>勝敗</t>
  </si>
  <si>
    <t>キューポップ</t>
  </si>
  <si>
    <t>キャッツ・
ウエーブ</t>
  </si>
  <si>
    <t>Qビック</t>
  </si>
  <si>
    <t>レインボー
祖父江</t>
  </si>
  <si>
    <t>勝ち数</t>
  </si>
  <si>
    <t>負数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</si>
</sst>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"/>
    <numFmt numFmtId="177" formatCode="#,##0.000;[Red]\-#,##0.000"/>
  </numFmts>
  <fonts count="18">
    <font>
      <sz val="11"/>
      <color theme="1"/>
      <name val="Calibri"/>
      <scheme val="minor"/>
    </font>
    <font>
      <b/>
      <sz val="11"/>
      <color theme="1"/>
      <name val="MS PMincho"/>
      <family val="1"/>
      <charset val="128"/>
    </font>
    <font>
      <b/>
      <sz val="16"/>
      <color theme="1"/>
      <name val="MS PGothic"/>
      <family val="3"/>
      <charset val="128"/>
    </font>
    <font>
      <sz val="11"/>
      <color theme="1"/>
      <name val="MS PGothic"/>
      <family val="3"/>
      <charset val="128"/>
    </font>
    <font>
      <sz val="18"/>
      <color theme="1"/>
      <name val="MS PGothic"/>
      <family val="3"/>
      <charset val="128"/>
    </font>
    <font>
      <sz val="16"/>
      <color theme="1"/>
      <name val="MS PGothic"/>
      <family val="3"/>
      <charset val="128"/>
    </font>
    <font>
      <sz val="12"/>
      <color theme="1"/>
      <name val="MS PGothic"/>
      <family val="3"/>
      <charset val="128"/>
    </font>
    <font>
      <sz val="11"/>
      <name val="Calibri"/>
    </font>
    <font>
      <sz val="11"/>
      <color theme="1"/>
      <name val="MS Mincho"/>
      <family val="1"/>
      <charset val="128"/>
    </font>
    <font>
      <sz val="10"/>
      <color theme="1"/>
      <name val="MS PGothic"/>
      <family val="3"/>
      <charset val="128"/>
    </font>
    <font>
      <sz val="11"/>
      <color rgb="FFFF0000"/>
      <name val="MS Mincho"/>
      <family val="1"/>
      <charset val="128"/>
    </font>
    <font>
      <b/>
      <sz val="11"/>
      <color theme="1"/>
      <name val="MS Mincho"/>
      <family val="1"/>
      <charset val="128"/>
    </font>
    <font>
      <sz val="11"/>
      <color theme="1"/>
      <name val="Calibri"/>
      <scheme val="minor"/>
    </font>
    <font>
      <b/>
      <sz val="11"/>
      <color theme="1"/>
      <name val="MS PGothic"/>
      <family val="3"/>
      <charset val="128"/>
    </font>
    <font>
      <sz val="11"/>
      <color rgb="FF000000"/>
      <name val="MS PGothic"/>
      <family val="3"/>
      <charset val="128"/>
    </font>
    <font>
      <sz val="14"/>
      <color theme="1"/>
      <name val="MS PGothic"/>
      <family val="3"/>
      <charset val="128"/>
    </font>
    <font>
      <sz val="6"/>
      <color theme="1"/>
      <name val="ＭＳ 明朝"/>
      <family val="1"/>
      <charset val="128"/>
    </font>
    <font>
      <sz val="6"/>
      <name val="Calibri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DE9D9"/>
        <bgColor rgb="FFFDE9D9"/>
      </patternFill>
    </fill>
    <fill>
      <patternFill patternType="solid">
        <fgColor rgb="FFFFFF99"/>
        <bgColor rgb="FFFFFF99"/>
      </patternFill>
    </fill>
    <fill>
      <patternFill patternType="solid">
        <fgColor theme="0"/>
        <bgColor theme="0"/>
      </patternFill>
    </fill>
    <fill>
      <patternFill patternType="solid">
        <fgColor theme="9"/>
        <bgColor theme="9"/>
      </patternFill>
    </fill>
  </fills>
  <borders count="16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double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double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double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double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double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medium">
        <color rgb="FF000000"/>
      </top>
      <bottom/>
      <diagonal/>
    </border>
    <border>
      <left style="double">
        <color rgb="FF000000"/>
      </left>
      <right style="medium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medium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/>
      <top style="double">
        <color rgb="FF000000"/>
      </top>
      <bottom/>
      <diagonal/>
    </border>
    <border>
      <left/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32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3" fillId="0" borderId="2" xfId="0" applyFont="1" applyBorder="1"/>
    <xf numFmtId="0" fontId="3" fillId="2" borderId="3" xfId="0" applyFont="1" applyFill="1" applyBorder="1"/>
    <xf numFmtId="0" fontId="3" fillId="2" borderId="7" xfId="0" applyFont="1" applyFill="1" applyBorder="1"/>
    <xf numFmtId="0" fontId="3" fillId="2" borderId="8" xfId="0" applyFont="1" applyFill="1" applyBorder="1"/>
    <xf numFmtId="0" fontId="9" fillId="0" borderId="2" xfId="0" applyFont="1" applyBorder="1"/>
    <xf numFmtId="0" fontId="5" fillId="0" borderId="0" xfId="0" applyFont="1" applyAlignment="1">
      <alignment vertical="center"/>
    </xf>
    <xf numFmtId="0" fontId="6" fillId="0" borderId="18" xfId="0" applyFont="1" applyBorder="1" applyAlignment="1">
      <alignment horizontal="center" vertical="center"/>
    </xf>
    <xf numFmtId="0" fontId="6" fillId="2" borderId="19" xfId="0" applyFont="1" applyFill="1" applyBorder="1" applyAlignment="1">
      <alignment vertical="center" wrapText="1"/>
    </xf>
    <xf numFmtId="0" fontId="6" fillId="2" borderId="23" xfId="0" applyFont="1" applyFill="1" applyBorder="1" applyAlignment="1">
      <alignment vertical="center" wrapText="1"/>
    </xf>
    <xf numFmtId="0" fontId="6" fillId="2" borderId="24" xfId="0" applyFont="1" applyFill="1" applyBorder="1" applyAlignment="1">
      <alignment vertical="center" wrapText="1"/>
    </xf>
    <xf numFmtId="0" fontId="6" fillId="2" borderId="25" xfId="0" applyFont="1" applyFill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6" fillId="0" borderId="37" xfId="0" applyFont="1" applyBorder="1" applyAlignment="1">
      <alignment horizontal="center"/>
    </xf>
    <xf numFmtId="0" fontId="3" fillId="0" borderId="2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10" fillId="4" borderId="8" xfId="0" applyFont="1" applyFill="1" applyBorder="1" applyAlignment="1">
      <alignment horizontal="center" vertical="center"/>
    </xf>
    <xf numFmtId="0" fontId="8" fillId="4" borderId="39" xfId="0" applyFont="1" applyFill="1" applyBorder="1" applyAlignment="1">
      <alignment horizontal="center" vertical="center"/>
    </xf>
    <xf numFmtId="0" fontId="10" fillId="4" borderId="40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vertical="center"/>
    </xf>
    <xf numFmtId="0" fontId="8" fillId="4" borderId="41" xfId="0" applyFont="1" applyFill="1" applyBorder="1" applyAlignment="1">
      <alignment vertical="center"/>
    </xf>
    <xf numFmtId="0" fontId="8" fillId="4" borderId="42" xfId="0" applyFont="1" applyFill="1" applyBorder="1" applyAlignment="1">
      <alignment vertical="center"/>
    </xf>
    <xf numFmtId="0" fontId="8" fillId="4" borderId="40" xfId="0" applyFont="1" applyFill="1" applyBorder="1" applyAlignment="1">
      <alignment vertical="center"/>
    </xf>
    <xf numFmtId="0" fontId="8" fillId="4" borderId="43" xfId="0" applyFont="1" applyFill="1" applyBorder="1" applyAlignment="1">
      <alignment vertical="center"/>
    </xf>
    <xf numFmtId="0" fontId="8" fillId="5" borderId="41" xfId="0" applyFont="1" applyFill="1" applyBorder="1" applyAlignment="1">
      <alignment vertical="center"/>
    </xf>
    <xf numFmtId="0" fontId="8" fillId="5" borderId="43" xfId="0" applyFont="1" applyFill="1" applyBorder="1" applyAlignment="1">
      <alignment vertical="center"/>
    </xf>
    <xf numFmtId="0" fontId="8" fillId="5" borderId="39" xfId="0" applyFont="1" applyFill="1" applyBorder="1" applyAlignment="1">
      <alignment horizontal="center" vertical="center"/>
    </xf>
    <xf numFmtId="0" fontId="8" fillId="0" borderId="44" xfId="0" applyFont="1" applyBorder="1" applyAlignment="1">
      <alignment vertical="center"/>
    </xf>
    <xf numFmtId="0" fontId="8" fillId="0" borderId="45" xfId="0" applyFont="1" applyBorder="1" applyAlignment="1">
      <alignment vertical="center"/>
    </xf>
    <xf numFmtId="0" fontId="8" fillId="0" borderId="39" xfId="0" applyFont="1" applyBorder="1" applyAlignment="1">
      <alignment horizontal="center" vertical="center"/>
    </xf>
    <xf numFmtId="0" fontId="8" fillId="4" borderId="3" xfId="0" applyFont="1" applyFill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12" fillId="0" borderId="0" xfId="0" applyFont="1"/>
    <xf numFmtId="176" fontId="3" fillId="0" borderId="0" xfId="0" applyNumberFormat="1" applyFont="1"/>
    <xf numFmtId="38" fontId="3" fillId="0" borderId="0" xfId="0" applyNumberFormat="1" applyFont="1"/>
    <xf numFmtId="0" fontId="3" fillId="0" borderId="47" xfId="0" applyFont="1" applyBorder="1"/>
    <xf numFmtId="0" fontId="3" fillId="0" borderId="0" xfId="0" applyFont="1" applyAlignment="1">
      <alignment vertical="center"/>
    </xf>
    <xf numFmtId="0" fontId="3" fillId="0" borderId="49" xfId="0" applyFont="1" applyBorder="1" applyAlignment="1">
      <alignment vertical="center"/>
    </xf>
    <xf numFmtId="0" fontId="8" fillId="4" borderId="51" xfId="0" applyFont="1" applyFill="1" applyBorder="1" applyAlignment="1">
      <alignment horizontal="center" vertical="center"/>
    </xf>
    <xf numFmtId="0" fontId="8" fillId="2" borderId="52" xfId="0" applyFont="1" applyFill="1" applyBorder="1" applyAlignment="1">
      <alignment horizontal="center" vertical="center"/>
    </xf>
    <xf numFmtId="0" fontId="8" fillId="4" borderId="47" xfId="0" applyFont="1" applyFill="1" applyBorder="1" applyAlignment="1">
      <alignment horizontal="center" vertical="center"/>
    </xf>
    <xf numFmtId="0" fontId="8" fillId="2" borderId="53" xfId="0" applyFont="1" applyFill="1" applyBorder="1" applyAlignment="1">
      <alignment horizontal="center" vertical="center"/>
    </xf>
    <xf numFmtId="0" fontId="8" fillId="4" borderId="54" xfId="0" applyFont="1" applyFill="1" applyBorder="1" applyAlignment="1">
      <alignment horizontal="center" vertical="center"/>
    </xf>
    <xf numFmtId="0" fontId="8" fillId="4" borderId="55" xfId="0" applyFont="1" applyFill="1" applyBorder="1" applyAlignment="1">
      <alignment horizontal="center" vertical="center"/>
    </xf>
    <xf numFmtId="0" fontId="8" fillId="5" borderId="47" xfId="0" applyFont="1" applyFill="1" applyBorder="1" applyAlignment="1">
      <alignment horizontal="center" vertical="center"/>
    </xf>
    <xf numFmtId="0" fontId="8" fillId="5" borderId="56" xfId="0" applyFont="1" applyFill="1" applyBorder="1" applyAlignment="1">
      <alignment horizontal="center" vertical="center"/>
    </xf>
    <xf numFmtId="0" fontId="8" fillId="5" borderId="57" xfId="0" applyFont="1" applyFill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8" fillId="2" borderId="56" xfId="0" applyFont="1" applyFill="1" applyBorder="1" applyAlignment="1">
      <alignment horizontal="center" vertical="center"/>
    </xf>
    <xf numFmtId="0" fontId="8" fillId="2" borderId="47" xfId="0" applyFont="1" applyFill="1" applyBorder="1" applyAlignment="1">
      <alignment horizontal="center" vertical="center"/>
    </xf>
    <xf numFmtId="0" fontId="8" fillId="2" borderId="57" xfId="0" applyFont="1" applyFill="1" applyBorder="1" applyAlignment="1">
      <alignment horizontal="center" vertical="center"/>
    </xf>
    <xf numFmtId="0" fontId="8" fillId="2" borderId="62" xfId="0" applyFont="1" applyFill="1" applyBorder="1" applyAlignment="1">
      <alignment horizontal="center" vertical="center"/>
    </xf>
    <xf numFmtId="0" fontId="8" fillId="2" borderId="63" xfId="0" applyFont="1" applyFill="1" applyBorder="1" applyAlignment="1">
      <alignment horizontal="center" vertical="center"/>
    </xf>
    <xf numFmtId="0" fontId="8" fillId="5" borderId="51" xfId="0" applyFont="1" applyFill="1" applyBorder="1" applyAlignment="1">
      <alignment horizontal="center" vertical="center"/>
    </xf>
    <xf numFmtId="0" fontId="8" fillId="0" borderId="64" xfId="0" applyFont="1" applyBorder="1" applyAlignment="1">
      <alignment horizontal="center" vertical="center"/>
    </xf>
    <xf numFmtId="0" fontId="8" fillId="2" borderId="51" xfId="0" applyFont="1" applyFill="1" applyBorder="1" applyAlignment="1">
      <alignment horizontal="center" vertical="center"/>
    </xf>
    <xf numFmtId="0" fontId="3" fillId="0" borderId="28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8" fillId="4" borderId="67" xfId="0" applyFont="1" applyFill="1" applyBorder="1" applyAlignment="1">
      <alignment horizontal="center" vertical="center"/>
    </xf>
    <xf numFmtId="0" fontId="8" fillId="2" borderId="68" xfId="0" applyFont="1" applyFill="1" applyBorder="1" applyAlignment="1">
      <alignment horizontal="center" vertical="center"/>
    </xf>
    <xf numFmtId="0" fontId="8" fillId="4" borderId="69" xfId="0" applyFont="1" applyFill="1" applyBorder="1" applyAlignment="1">
      <alignment horizontal="center" vertical="center"/>
    </xf>
    <xf numFmtId="0" fontId="8" fillId="2" borderId="70" xfId="0" applyFont="1" applyFill="1" applyBorder="1" applyAlignment="1">
      <alignment horizontal="center" vertical="center"/>
    </xf>
    <xf numFmtId="0" fontId="8" fillId="4" borderId="71" xfId="0" applyFont="1" applyFill="1" applyBorder="1" applyAlignment="1">
      <alignment horizontal="center" vertical="center"/>
    </xf>
    <xf numFmtId="0" fontId="8" fillId="4" borderId="73" xfId="0" applyFont="1" applyFill="1" applyBorder="1" applyAlignment="1">
      <alignment horizontal="center" vertical="center"/>
    </xf>
    <xf numFmtId="0" fontId="8" fillId="5" borderId="69" xfId="0" applyFont="1" applyFill="1" applyBorder="1" applyAlignment="1">
      <alignment horizontal="center" vertical="center"/>
    </xf>
    <xf numFmtId="0" fontId="8" fillId="5" borderId="67" xfId="0" applyFont="1" applyFill="1" applyBorder="1" applyAlignment="1">
      <alignment horizontal="center" vertical="center"/>
    </xf>
    <xf numFmtId="0" fontId="8" fillId="0" borderId="69" xfId="0" applyFont="1" applyBorder="1" applyAlignment="1">
      <alignment horizontal="center" vertical="center"/>
    </xf>
    <xf numFmtId="0" fontId="8" fillId="0" borderId="74" xfId="0" applyFont="1" applyBorder="1" applyAlignment="1">
      <alignment horizontal="center" vertical="center"/>
    </xf>
    <xf numFmtId="0" fontId="8" fillId="2" borderId="69" xfId="0" applyFont="1" applyFill="1" applyBorder="1" applyAlignment="1">
      <alignment horizontal="center" vertical="center"/>
    </xf>
    <xf numFmtId="0" fontId="8" fillId="2" borderId="67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  <xf numFmtId="0" fontId="10" fillId="4" borderId="78" xfId="0" applyFont="1" applyFill="1" applyBorder="1" applyAlignment="1">
      <alignment horizontal="center" vertical="center"/>
    </xf>
    <xf numFmtId="0" fontId="8" fillId="4" borderId="56" xfId="0" applyFont="1" applyFill="1" applyBorder="1" applyAlignment="1">
      <alignment horizontal="center" vertical="center"/>
    </xf>
    <xf numFmtId="0" fontId="10" fillId="4" borderId="53" xfId="0" applyFont="1" applyFill="1" applyBorder="1" applyAlignment="1">
      <alignment horizontal="center" vertical="center"/>
    </xf>
    <xf numFmtId="0" fontId="10" fillId="0" borderId="79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64" xfId="0" applyFont="1" applyBorder="1" applyAlignment="1">
      <alignment horizontal="center" vertical="center" wrapText="1"/>
    </xf>
    <xf numFmtId="0" fontId="8" fillId="0" borderId="62" xfId="0" applyFont="1" applyBorder="1" applyAlignment="1">
      <alignment horizontal="center" vertical="center"/>
    </xf>
    <xf numFmtId="0" fontId="8" fillId="0" borderId="63" xfId="0" applyFont="1" applyBorder="1" applyAlignment="1">
      <alignment horizontal="center" vertical="center"/>
    </xf>
    <xf numFmtId="0" fontId="8" fillId="0" borderId="80" xfId="0" applyFont="1" applyBorder="1" applyAlignment="1">
      <alignment horizontal="center" vertical="center"/>
    </xf>
    <xf numFmtId="0" fontId="3" fillId="0" borderId="74" xfId="0" applyFont="1" applyBorder="1" applyAlignment="1">
      <alignment horizontal="center" vertical="center" wrapText="1"/>
    </xf>
    <xf numFmtId="0" fontId="8" fillId="0" borderId="68" xfId="0" applyFont="1" applyBorder="1" applyAlignment="1">
      <alignment horizontal="center" vertical="center"/>
    </xf>
    <xf numFmtId="0" fontId="8" fillId="0" borderId="70" xfId="0" applyFont="1" applyBorder="1" applyAlignment="1">
      <alignment horizontal="center" vertical="center"/>
    </xf>
    <xf numFmtId="0" fontId="8" fillId="0" borderId="81" xfId="0" applyFont="1" applyBorder="1" applyAlignment="1">
      <alignment horizontal="center" vertical="center"/>
    </xf>
    <xf numFmtId="0" fontId="3" fillId="0" borderId="27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8" fillId="4" borderId="57" xfId="0" applyFont="1" applyFill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79" xfId="0" applyFont="1" applyBorder="1" applyAlignment="1">
      <alignment horizontal="center" vertical="center"/>
    </xf>
    <xf numFmtId="0" fontId="3" fillId="0" borderId="86" xfId="0" applyFont="1" applyBorder="1" applyAlignment="1">
      <alignment horizontal="center" vertical="center" wrapText="1"/>
    </xf>
    <xf numFmtId="0" fontId="8" fillId="0" borderId="87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10" fillId="5" borderId="7" xfId="0" applyFont="1" applyFill="1" applyBorder="1" applyAlignment="1">
      <alignment vertical="center"/>
    </xf>
    <xf numFmtId="0" fontId="8" fillId="4" borderId="57" xfId="0" applyFont="1" applyFill="1" applyBorder="1" applyAlignment="1">
      <alignment vertical="center"/>
    </xf>
    <xf numFmtId="0" fontId="8" fillId="4" borderId="52" xfId="0" applyFont="1" applyFill="1" applyBorder="1" applyAlignment="1">
      <alignment vertical="center"/>
    </xf>
    <xf numFmtId="0" fontId="8" fillId="4" borderId="53" xfId="0" applyFont="1" applyFill="1" applyBorder="1" applyAlignment="1">
      <alignment vertical="center"/>
    </xf>
    <xf numFmtId="0" fontId="8" fillId="4" borderId="90" xfId="0" applyFont="1" applyFill="1" applyBorder="1" applyAlignment="1">
      <alignment vertical="center"/>
    </xf>
    <xf numFmtId="0" fontId="8" fillId="5" borderId="57" xfId="0" applyFont="1" applyFill="1" applyBorder="1" applyAlignment="1">
      <alignment vertical="center"/>
    </xf>
    <xf numFmtId="0" fontId="8" fillId="5" borderId="90" xfId="0" applyFont="1" applyFill="1" applyBorder="1" applyAlignment="1">
      <alignment vertical="center"/>
    </xf>
    <xf numFmtId="0" fontId="8" fillId="0" borderId="59" xfId="0" applyFont="1" applyBorder="1" applyAlignment="1">
      <alignment vertical="center"/>
    </xf>
    <xf numFmtId="0" fontId="8" fillId="0" borderId="91" xfId="0" applyFont="1" applyBorder="1" applyAlignment="1">
      <alignment vertical="center"/>
    </xf>
    <xf numFmtId="0" fontId="8" fillId="4" borderId="92" xfId="0" applyFont="1" applyFill="1" applyBorder="1" applyAlignment="1">
      <alignment vertical="center"/>
    </xf>
    <xf numFmtId="0" fontId="8" fillId="0" borderId="93" xfId="0" applyFont="1" applyBorder="1" applyAlignment="1">
      <alignment horizontal="center" vertical="center"/>
    </xf>
    <xf numFmtId="0" fontId="6" fillId="0" borderId="94" xfId="0" applyFont="1" applyBorder="1" applyAlignment="1">
      <alignment horizontal="center" vertical="top" wrapText="1"/>
    </xf>
    <xf numFmtId="0" fontId="3" fillId="0" borderId="58" xfId="0" applyFont="1" applyBorder="1" applyAlignment="1">
      <alignment horizontal="center" vertical="center" wrapText="1"/>
    </xf>
    <xf numFmtId="0" fontId="8" fillId="0" borderId="95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177" fontId="3" fillId="0" borderId="0" xfId="0" applyNumberFormat="1" applyFont="1"/>
    <xf numFmtId="0" fontId="3" fillId="0" borderId="47" xfId="0" applyFont="1" applyBorder="1" applyAlignment="1">
      <alignment horizontal="center" vertical="center" wrapText="1"/>
    </xf>
    <xf numFmtId="0" fontId="3" fillId="0" borderId="69" xfId="0" applyFont="1" applyBorder="1" applyAlignment="1">
      <alignment horizontal="center" vertical="center" wrapText="1"/>
    </xf>
    <xf numFmtId="0" fontId="6" fillId="0" borderId="94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10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107" xfId="0" applyFont="1" applyBorder="1" applyAlignment="1">
      <alignment horizontal="center" vertical="center"/>
    </xf>
    <xf numFmtId="0" fontId="8" fillId="0" borderId="108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 wrapText="1"/>
    </xf>
    <xf numFmtId="0" fontId="8" fillId="0" borderId="111" xfId="0" applyFont="1" applyBorder="1" applyAlignment="1">
      <alignment horizontal="center" vertical="center"/>
    </xf>
    <xf numFmtId="0" fontId="8" fillId="0" borderId="112" xfId="0" applyFont="1" applyBorder="1" applyAlignment="1">
      <alignment horizontal="center" vertical="center"/>
    </xf>
    <xf numFmtId="0" fontId="8" fillId="0" borderId="113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 wrapText="1"/>
    </xf>
    <xf numFmtId="0" fontId="8" fillId="0" borderId="115" xfId="0" applyFont="1" applyBorder="1" applyAlignment="1">
      <alignment horizontal="center" vertical="center"/>
    </xf>
    <xf numFmtId="0" fontId="8" fillId="0" borderId="116" xfId="0" applyFont="1" applyBorder="1" applyAlignment="1">
      <alignment horizontal="center" vertical="center"/>
    </xf>
    <xf numFmtId="0" fontId="8" fillId="0" borderId="117" xfId="0" applyFont="1" applyBorder="1" applyAlignment="1">
      <alignment horizontal="center" vertical="center"/>
    </xf>
    <xf numFmtId="0" fontId="3" fillId="0" borderId="63" xfId="0" applyFont="1" applyBorder="1"/>
    <xf numFmtId="0" fontId="8" fillId="0" borderId="76" xfId="0" applyFont="1" applyBorder="1" applyAlignment="1">
      <alignment horizontal="center" vertical="center"/>
    </xf>
    <xf numFmtId="0" fontId="8" fillId="0" borderId="77" xfId="0" applyFont="1" applyBorder="1" applyAlignment="1">
      <alignment horizontal="center" vertical="center"/>
    </xf>
    <xf numFmtId="0" fontId="8" fillId="0" borderId="119" xfId="0" applyFont="1" applyBorder="1" applyAlignment="1">
      <alignment horizontal="center" vertical="center"/>
    </xf>
    <xf numFmtId="0" fontId="6" fillId="0" borderId="120" xfId="0" applyFont="1" applyBorder="1" applyAlignment="1">
      <alignment horizontal="center" vertical="center" wrapText="1"/>
    </xf>
    <xf numFmtId="0" fontId="3" fillId="0" borderId="40" xfId="0" applyFont="1" applyBorder="1"/>
    <xf numFmtId="0" fontId="3" fillId="0" borderId="95" xfId="0" applyFont="1" applyBorder="1"/>
    <xf numFmtId="0" fontId="3" fillId="0" borderId="113" xfId="0" applyFont="1" applyBorder="1"/>
    <xf numFmtId="0" fontId="3" fillId="0" borderId="124" xfId="0" applyFont="1" applyBorder="1" applyAlignment="1">
      <alignment horizontal="center" vertical="center" wrapText="1"/>
    </xf>
    <xf numFmtId="0" fontId="8" fillId="0" borderId="124" xfId="0" applyFont="1" applyBorder="1" applyAlignment="1">
      <alignment horizontal="center" vertical="center"/>
    </xf>
    <xf numFmtId="0" fontId="8" fillId="0" borderId="125" xfId="0" applyFont="1" applyBorder="1" applyAlignment="1">
      <alignment horizontal="center" vertical="center"/>
    </xf>
    <xf numFmtId="0" fontId="8" fillId="0" borderId="127" xfId="0" applyFont="1" applyBorder="1" applyAlignment="1">
      <alignment horizontal="center" vertical="center"/>
    </xf>
    <xf numFmtId="0" fontId="8" fillId="5" borderId="124" xfId="0" applyFont="1" applyFill="1" applyBorder="1" applyAlignment="1">
      <alignment horizontal="center" vertical="center"/>
    </xf>
    <xf numFmtId="0" fontId="8" fillId="5" borderId="128" xfId="0" applyFont="1" applyFill="1" applyBorder="1" applyAlignment="1">
      <alignment horizontal="center" vertical="center"/>
    </xf>
    <xf numFmtId="0" fontId="8" fillId="0" borderId="129" xfId="0" applyFont="1" applyBorder="1" applyAlignment="1">
      <alignment horizontal="center" vertical="center"/>
    </xf>
    <xf numFmtId="0" fontId="3" fillId="0" borderId="125" xfId="0" applyFont="1" applyBorder="1"/>
    <xf numFmtId="0" fontId="8" fillId="0" borderId="130" xfId="0" applyFont="1" applyBorder="1" applyAlignment="1">
      <alignment horizontal="center" vertical="center"/>
    </xf>
    <xf numFmtId="0" fontId="3" fillId="0" borderId="132" xfId="0" applyFont="1" applyBorder="1" applyAlignment="1">
      <alignment horizontal="center"/>
    </xf>
    <xf numFmtId="0" fontId="13" fillId="0" borderId="1" xfId="0" applyFont="1" applyBorder="1" applyAlignment="1">
      <alignment vertical="center" wrapText="1"/>
    </xf>
    <xf numFmtId="0" fontId="6" fillId="2" borderId="133" xfId="0" applyFont="1" applyFill="1" applyBorder="1" applyAlignment="1">
      <alignment vertical="center" wrapText="1"/>
    </xf>
    <xf numFmtId="0" fontId="6" fillId="2" borderId="137" xfId="0" applyFont="1" applyFill="1" applyBorder="1" applyAlignment="1">
      <alignment vertical="center" wrapText="1"/>
    </xf>
    <xf numFmtId="0" fontId="6" fillId="2" borderId="138" xfId="0" applyFont="1" applyFill="1" applyBorder="1" applyAlignment="1">
      <alignment vertical="center" wrapText="1"/>
    </xf>
    <xf numFmtId="0" fontId="13" fillId="0" borderId="18" xfId="0" applyFont="1" applyBorder="1" applyAlignment="1">
      <alignment horizontal="center" vertical="center"/>
    </xf>
    <xf numFmtId="0" fontId="3" fillId="0" borderId="28" xfId="0" applyFont="1" applyBorder="1"/>
    <xf numFmtId="0" fontId="13" fillId="0" borderId="18" xfId="0" applyFont="1" applyBorder="1" applyAlignment="1">
      <alignment vertical="center"/>
    </xf>
    <xf numFmtId="0" fontId="13" fillId="0" borderId="144" xfId="0" applyFont="1" applyBorder="1" applyAlignment="1">
      <alignment vertical="center"/>
    </xf>
    <xf numFmtId="0" fontId="14" fillId="0" borderId="0" xfId="0" applyFont="1"/>
    <xf numFmtId="0" fontId="6" fillId="2" borderId="73" xfId="0" applyFont="1" applyFill="1" applyBorder="1" applyAlignment="1">
      <alignment vertical="center" wrapText="1"/>
    </xf>
    <xf numFmtId="0" fontId="6" fillId="2" borderId="150" xfId="0" applyFont="1" applyFill="1" applyBorder="1" applyAlignment="1">
      <alignment vertical="center" wrapText="1"/>
    </xf>
    <xf numFmtId="0" fontId="9" fillId="0" borderId="28" xfId="0" applyFont="1" applyBorder="1" applyAlignment="1">
      <alignment horizontal="center" vertical="center"/>
    </xf>
    <xf numFmtId="0" fontId="10" fillId="4" borderId="151" xfId="0" applyFont="1" applyFill="1" applyBorder="1" applyAlignment="1">
      <alignment vertical="center"/>
    </xf>
    <xf numFmtId="0" fontId="6" fillId="0" borderId="156" xfId="0" applyFont="1" applyBorder="1" applyAlignment="1">
      <alignment horizontal="center" vertical="center"/>
    </xf>
    <xf numFmtId="0" fontId="6" fillId="0" borderId="156" xfId="0" applyFont="1" applyBorder="1" applyAlignment="1">
      <alignment horizontal="center"/>
    </xf>
    <xf numFmtId="0" fontId="8" fillId="5" borderId="14" xfId="0" applyFont="1" applyFill="1" applyBorder="1" applyAlignment="1">
      <alignment horizontal="center" vertical="center"/>
    </xf>
    <xf numFmtId="0" fontId="7" fillId="0" borderId="33" xfId="0" applyFont="1" applyBorder="1"/>
    <xf numFmtId="0" fontId="7" fillId="0" borderId="123" xfId="0" applyFont="1" applyBorder="1"/>
    <xf numFmtId="0" fontId="8" fillId="0" borderId="14" xfId="0" applyFont="1" applyBorder="1" applyAlignment="1">
      <alignment horizontal="center" vertical="center"/>
    </xf>
    <xf numFmtId="0" fontId="8" fillId="6" borderId="103" xfId="0" applyFont="1" applyFill="1" applyBorder="1" applyAlignment="1">
      <alignment horizontal="center" vertical="center"/>
    </xf>
    <xf numFmtId="0" fontId="7" fillId="0" borderId="34" xfId="0" applyFont="1" applyBorder="1"/>
    <xf numFmtId="0" fontId="7" fillId="0" borderId="76" xfId="0" applyFont="1" applyBorder="1"/>
    <xf numFmtId="0" fontId="8" fillId="6" borderId="96" xfId="0" applyFont="1" applyFill="1" applyBorder="1" applyAlignment="1">
      <alignment horizontal="center" vertical="center"/>
    </xf>
    <xf numFmtId="0" fontId="7" fillId="0" borderId="130" xfId="0" applyFont="1" applyBorder="1"/>
    <xf numFmtId="176" fontId="8" fillId="0" borderId="15" xfId="0" applyNumberFormat="1" applyFont="1" applyBorder="1" applyAlignment="1">
      <alignment horizontal="center" vertical="center"/>
    </xf>
    <xf numFmtId="0" fontId="11" fillId="3" borderId="121" xfId="0" applyFont="1" applyFill="1" applyBorder="1" applyAlignment="1">
      <alignment horizontal="center" vertical="center"/>
    </xf>
    <xf numFmtId="0" fontId="7" fillId="0" borderId="99" xfId="0" applyFont="1" applyBorder="1"/>
    <xf numFmtId="0" fontId="7" fillId="0" borderId="131" xfId="0" applyFont="1" applyBorder="1"/>
    <xf numFmtId="0" fontId="8" fillId="3" borderId="103" xfId="0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176" fontId="8" fillId="0" borderId="16" xfId="0" applyNumberFormat="1" applyFont="1" applyBorder="1" applyAlignment="1">
      <alignment horizontal="center" vertical="center"/>
    </xf>
    <xf numFmtId="0" fontId="7" fillId="0" borderId="35" xfId="0" applyFont="1" applyBorder="1"/>
    <xf numFmtId="0" fontId="7" fillId="0" borderId="77" xfId="0" applyFont="1" applyBorder="1"/>
    <xf numFmtId="0" fontId="11" fillId="3" borderId="46" xfId="0" applyFont="1" applyFill="1" applyBorder="1" applyAlignment="1">
      <alignment horizontal="center" vertical="center"/>
    </xf>
    <xf numFmtId="0" fontId="7" fillId="0" borderId="61" xfId="0" applyFont="1" applyBorder="1"/>
    <xf numFmtId="0" fontId="7" fillId="0" borderId="36" xfId="0" applyFont="1" applyBorder="1"/>
    <xf numFmtId="0" fontId="3" fillId="0" borderId="0" xfId="0" applyFont="1" applyAlignment="1">
      <alignment horizontal="center" vertical="center"/>
    </xf>
    <xf numFmtId="0" fontId="0" fillId="0" borderId="0" xfId="0"/>
    <xf numFmtId="0" fontId="8" fillId="5" borderId="89" xfId="0" applyFont="1" applyFill="1" applyBorder="1" applyAlignment="1">
      <alignment horizontal="center" vertical="center"/>
    </xf>
    <xf numFmtId="0" fontId="7" fillId="0" borderId="72" xfId="0" applyFont="1" applyBorder="1"/>
    <xf numFmtId="0" fontId="8" fillId="0" borderId="33" xfId="0" applyFont="1" applyBorder="1" applyAlignment="1">
      <alignment horizontal="center" vertical="center"/>
    </xf>
    <xf numFmtId="0" fontId="8" fillId="2" borderId="89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0" borderId="31" xfId="0" applyFont="1" applyBorder="1"/>
    <xf numFmtId="0" fontId="7" fillId="0" borderId="27" xfId="0" applyFont="1" applyBorder="1"/>
    <xf numFmtId="0" fontId="8" fillId="0" borderId="2" xfId="0" applyFont="1" applyBorder="1" applyAlignment="1">
      <alignment horizontal="center" vertical="center"/>
    </xf>
    <xf numFmtId="0" fontId="7" fillId="0" borderId="28" xfId="0" applyFont="1" applyBorder="1"/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7" fillId="0" borderId="2" xfId="0" applyFont="1" applyBorder="1"/>
    <xf numFmtId="0" fontId="7" fillId="0" borderId="11" xfId="0" applyFont="1" applyBorder="1"/>
    <xf numFmtId="0" fontId="7" fillId="0" borderId="49" xfId="0" applyFont="1" applyBorder="1"/>
    <xf numFmtId="0" fontId="7" fillId="0" borderId="29" xfId="0" applyFont="1" applyBorder="1"/>
    <xf numFmtId="0" fontId="8" fillId="2" borderId="14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7" fillId="0" borderId="60" xfId="0" applyFont="1" applyBorder="1"/>
    <xf numFmtId="0" fontId="7" fillId="0" borderId="75" xfId="0" applyFont="1" applyBorder="1"/>
    <xf numFmtId="0" fontId="8" fillId="0" borderId="16" xfId="0" applyFont="1" applyBorder="1" applyAlignment="1">
      <alignment horizontal="center" vertical="center"/>
    </xf>
    <xf numFmtId="176" fontId="8" fillId="0" borderId="13" xfId="0" applyNumberFormat="1" applyFont="1" applyBorder="1" applyAlignment="1">
      <alignment horizontal="center" vertical="center" wrapText="1"/>
    </xf>
    <xf numFmtId="0" fontId="7" fillId="0" borderId="32" xfId="0" applyFont="1" applyBorder="1"/>
    <xf numFmtId="0" fontId="7" fillId="0" borderId="65" xfId="0" applyFont="1" applyBorder="1"/>
    <xf numFmtId="0" fontId="6" fillId="0" borderId="4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7" fillId="0" borderId="5" xfId="0" applyFont="1" applyBorder="1"/>
    <xf numFmtId="0" fontId="7" fillId="0" borderId="6" xfId="0" applyFont="1" applyBorder="1"/>
    <xf numFmtId="0" fontId="6" fillId="2" borderId="20" xfId="0" applyFont="1" applyFill="1" applyBorder="1" applyAlignment="1">
      <alignment horizontal="center" vertical="center" wrapText="1"/>
    </xf>
    <xf numFmtId="0" fontId="7" fillId="0" borderId="21" xfId="0" applyFont="1" applyBorder="1"/>
    <xf numFmtId="0" fontId="7" fillId="0" borderId="22" xfId="0" applyFont="1" applyBorder="1"/>
    <xf numFmtId="0" fontId="7" fillId="0" borderId="26" xfId="0" applyFont="1" applyBorder="1"/>
    <xf numFmtId="0" fontId="7" fillId="0" borderId="9" xfId="0" applyFont="1" applyBorder="1"/>
    <xf numFmtId="0" fontId="8" fillId="3" borderId="12" xfId="0" applyFont="1" applyFill="1" applyBorder="1" applyAlignment="1">
      <alignment vertical="top" wrapText="1"/>
    </xf>
    <xf numFmtId="0" fontId="7" fillId="0" borderId="30" xfId="0" applyFont="1" applyBorder="1"/>
    <xf numFmtId="0" fontId="9" fillId="0" borderId="10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vertical="center" wrapText="1"/>
    </xf>
    <xf numFmtId="0" fontId="8" fillId="2" borderId="38" xfId="0" applyFont="1" applyFill="1" applyBorder="1" applyAlignment="1">
      <alignment horizontal="center" vertical="center"/>
    </xf>
    <xf numFmtId="0" fontId="7" fillId="0" borderId="50" xfId="0" applyFont="1" applyBorder="1"/>
    <xf numFmtId="0" fontId="7" fillId="0" borderId="66" xfId="0" applyFont="1" applyBorder="1"/>
    <xf numFmtId="0" fontId="13" fillId="0" borderId="145" xfId="0" applyFont="1" applyBorder="1" applyAlignment="1">
      <alignment horizontal="center" vertical="center"/>
    </xf>
    <xf numFmtId="0" fontId="7" fillId="0" borderId="146" xfId="0" applyFont="1" applyBorder="1"/>
    <xf numFmtId="0" fontId="7" fillId="0" borderId="147" xfId="0" applyFont="1" applyBorder="1"/>
    <xf numFmtId="0" fontId="7" fillId="0" borderId="148" xfId="0" applyFont="1" applyBorder="1"/>
    <xf numFmtId="0" fontId="6" fillId="2" borderId="134" xfId="0" applyFont="1" applyFill="1" applyBorder="1" applyAlignment="1">
      <alignment horizontal="center" vertical="center" wrapText="1"/>
    </xf>
    <xf numFmtId="0" fontId="7" fillId="0" borderId="135" xfId="0" applyFont="1" applyBorder="1"/>
    <xf numFmtId="0" fontId="7" fillId="0" borderId="136" xfId="0" applyFont="1" applyBorder="1"/>
    <xf numFmtId="0" fontId="13" fillId="0" borderId="139" xfId="0" applyFont="1" applyBorder="1" applyAlignment="1">
      <alignment horizontal="center" vertical="center" wrapText="1"/>
    </xf>
    <xf numFmtId="0" fontId="7" fillId="0" borderId="140" xfId="0" applyFont="1" applyBorder="1"/>
    <xf numFmtId="0" fontId="7" fillId="0" borderId="141" xfId="0" applyFont="1" applyBorder="1"/>
    <xf numFmtId="0" fontId="7" fillId="0" borderId="142" xfId="0" applyFont="1" applyBorder="1"/>
    <xf numFmtId="0" fontId="8" fillId="0" borderId="103" xfId="0" applyFont="1" applyBorder="1" applyAlignment="1">
      <alignment horizontal="center" vertical="center"/>
    </xf>
    <xf numFmtId="0" fontId="11" fillId="3" borderId="104" xfId="0" applyFont="1" applyFill="1" applyBorder="1" applyAlignment="1">
      <alignment horizontal="center" vertical="center"/>
    </xf>
    <xf numFmtId="0" fontId="7" fillId="0" borderId="102" xfId="0" applyFont="1" applyBorder="1"/>
    <xf numFmtId="0" fontId="3" fillId="0" borderId="132" xfId="0" applyFont="1" applyBorder="1" applyAlignment="1">
      <alignment horizontal="center"/>
    </xf>
    <xf numFmtId="0" fontId="7" fillId="0" borderId="132" xfId="0" applyFont="1" applyBorder="1"/>
    <xf numFmtId="0" fontId="3" fillId="0" borderId="132" xfId="0" applyFont="1" applyBorder="1" applyAlignment="1">
      <alignment horizontal="left"/>
    </xf>
    <xf numFmtId="0" fontId="8" fillId="6" borderId="15" xfId="0" applyFont="1" applyFill="1" applyBorder="1" applyAlignment="1">
      <alignment horizontal="center" vertical="center"/>
    </xf>
    <xf numFmtId="0" fontId="6" fillId="0" borderId="109" xfId="0" applyFont="1" applyBorder="1" applyAlignment="1">
      <alignment horizontal="center" vertical="center" wrapText="1"/>
    </xf>
    <xf numFmtId="0" fontId="13" fillId="0" borderId="143" xfId="0" applyFont="1" applyBorder="1" applyAlignment="1">
      <alignment horizontal="center" vertical="center"/>
    </xf>
    <xf numFmtId="0" fontId="7" fillId="0" borderId="115" xfId="0" applyFont="1" applyBorder="1"/>
    <xf numFmtId="0" fontId="7" fillId="0" borderId="81" xfId="0" applyFont="1" applyBorder="1"/>
    <xf numFmtId="0" fontId="8" fillId="5" borderId="38" xfId="0" applyFont="1" applyFill="1" applyBorder="1" applyAlignment="1">
      <alignment horizontal="center" vertical="center"/>
    </xf>
    <xf numFmtId="0" fontId="7" fillId="0" borderId="126" xfId="0" applyFont="1" applyBorder="1"/>
    <xf numFmtId="0" fontId="3" fillId="5" borderId="118" xfId="0" applyFont="1" applyFill="1" applyBorder="1" applyAlignment="1">
      <alignment horizontal="center" vertical="center" wrapText="1"/>
    </xf>
    <xf numFmtId="0" fontId="7" fillId="0" borderId="106" xfId="0" applyFont="1" applyBorder="1"/>
    <xf numFmtId="0" fontId="7" fillId="0" borderId="122" xfId="0" applyFont="1" applyBorder="1"/>
    <xf numFmtId="0" fontId="3" fillId="5" borderId="105" xfId="0" applyFont="1" applyFill="1" applyBorder="1" applyAlignment="1">
      <alignment horizontal="center" vertical="center" wrapText="1"/>
    </xf>
    <xf numFmtId="0" fontId="7" fillId="0" borderId="110" xfId="0" applyFont="1" applyBorder="1"/>
    <xf numFmtId="0" fontId="7" fillId="0" borderId="114" xfId="0" applyFont="1" applyBorder="1"/>
    <xf numFmtId="0" fontId="9" fillId="0" borderId="98" xfId="0" applyFont="1" applyBorder="1" applyAlignment="1">
      <alignment horizontal="center" vertical="center" wrapText="1"/>
    </xf>
    <xf numFmtId="0" fontId="7" fillId="0" borderId="100" xfId="0" applyFont="1" applyBorder="1"/>
    <xf numFmtId="0" fontId="7" fillId="0" borderId="101" xfId="0" applyFont="1" applyBorder="1"/>
    <xf numFmtId="0" fontId="3" fillId="5" borderId="14" xfId="0" applyFont="1" applyFill="1" applyBorder="1" applyAlignment="1">
      <alignment horizontal="center" vertical="center" wrapText="1"/>
    </xf>
    <xf numFmtId="0" fontId="6" fillId="0" borderId="98" xfId="0" applyFont="1" applyBorder="1" applyAlignment="1">
      <alignment horizontal="center" vertical="top" wrapText="1"/>
    </xf>
    <xf numFmtId="0" fontId="3" fillId="5" borderId="38" xfId="0" applyFont="1" applyFill="1" applyBorder="1" applyAlignment="1">
      <alignment horizontal="center" vertical="center" wrapText="1"/>
    </xf>
    <xf numFmtId="0" fontId="8" fillId="5" borderId="83" xfId="0" applyFont="1" applyFill="1" applyBorder="1" applyAlignment="1">
      <alignment horizontal="center" vertical="center"/>
    </xf>
    <xf numFmtId="0" fontId="7" fillId="0" borderId="84" xfId="0" applyFont="1" applyBorder="1"/>
    <xf numFmtId="0" fontId="7" fillId="0" borderId="88" xfId="0" applyFont="1" applyBorder="1"/>
    <xf numFmtId="0" fontId="3" fillId="5" borderId="82" xfId="0" applyFont="1" applyFill="1" applyBorder="1" applyAlignment="1">
      <alignment horizontal="center" vertical="center" wrapText="1"/>
    </xf>
    <xf numFmtId="0" fontId="7" fillId="0" borderId="85" xfId="0" applyFont="1" applyBorder="1"/>
    <xf numFmtId="0" fontId="3" fillId="0" borderId="31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176" fontId="8" fillId="0" borderId="34" xfId="0" applyNumberFormat="1" applyFont="1" applyBorder="1" applyAlignment="1">
      <alignment horizontal="center" vertical="center"/>
    </xf>
    <xf numFmtId="0" fontId="11" fillId="3" borderId="97" xfId="0" applyFont="1" applyFill="1" applyBorder="1" applyAlignment="1">
      <alignment horizontal="center" vertical="center"/>
    </xf>
    <xf numFmtId="0" fontId="8" fillId="3" borderId="96" xfId="0" applyFont="1" applyFill="1" applyBorder="1" applyAlignment="1">
      <alignment horizontal="center" vertical="center"/>
    </xf>
    <xf numFmtId="0" fontId="11" fillId="3" borderId="153" xfId="0" applyFont="1" applyFill="1" applyBorder="1" applyAlignment="1">
      <alignment horizontal="center" vertical="center"/>
    </xf>
    <xf numFmtId="0" fontId="7" fillId="0" borderId="154" xfId="0" applyFont="1" applyBorder="1"/>
    <xf numFmtId="0" fontId="7" fillId="0" borderId="155" xfId="0" applyFont="1" applyBorder="1"/>
    <xf numFmtId="0" fontId="6" fillId="2" borderId="143" xfId="0" applyFont="1" applyFill="1" applyBorder="1" applyAlignment="1">
      <alignment horizontal="center" vertical="center" wrapText="1"/>
    </xf>
    <xf numFmtId="0" fontId="7" fillId="0" borderId="149" xfId="0" applyFont="1" applyBorder="1"/>
    <xf numFmtId="0" fontId="8" fillId="0" borderId="3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2" borderId="82" xfId="0" applyFont="1" applyFill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176" fontId="8" fillId="0" borderId="35" xfId="0" applyNumberFormat="1" applyFont="1" applyBorder="1" applyAlignment="1">
      <alignment horizontal="center" vertical="center"/>
    </xf>
    <xf numFmtId="0" fontId="8" fillId="3" borderId="152" xfId="0" applyFont="1" applyFill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176" fontId="8" fillId="0" borderId="32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2" borderId="145" xfId="0" applyFont="1" applyFill="1" applyBorder="1" applyAlignment="1">
      <alignment horizontal="center" vertical="center" wrapText="1"/>
    </xf>
    <xf numFmtId="0" fontId="7" fillId="0" borderId="157" xfId="0" applyFont="1" applyBorder="1"/>
    <xf numFmtId="0" fontId="8" fillId="3" borderId="13" xfId="0" applyFont="1" applyFill="1" applyBorder="1" applyAlignment="1">
      <alignment horizontal="center" vertical="center"/>
    </xf>
    <xf numFmtId="0" fontId="8" fillId="0" borderId="108" xfId="0" applyFont="1" applyBorder="1" applyAlignment="1">
      <alignment horizontal="center" vertical="center"/>
    </xf>
    <xf numFmtId="0" fontId="7" fillId="0" borderId="113" xfId="0" applyFont="1" applyBorder="1"/>
    <xf numFmtId="0" fontId="7" fillId="0" borderId="117" xfId="0" applyFont="1" applyBorder="1"/>
    <xf numFmtId="176" fontId="8" fillId="0" borderId="13" xfId="0" applyNumberFormat="1" applyFont="1" applyBorder="1" applyAlignment="1">
      <alignment horizontal="center" vertical="center"/>
    </xf>
    <xf numFmtId="176" fontId="8" fillId="0" borderId="121" xfId="0" applyNumberFormat="1" applyFont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8" fillId="5" borderId="160" xfId="0" applyFont="1" applyFill="1" applyBorder="1" applyAlignment="1">
      <alignment horizontal="center" vertical="center"/>
    </xf>
    <xf numFmtId="0" fontId="7" fillId="0" borderId="161" xfId="0" applyFont="1" applyBorder="1"/>
    <xf numFmtId="0" fontId="8" fillId="3" borderId="15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vertical="top" wrapText="1"/>
    </xf>
    <xf numFmtId="0" fontId="9" fillId="0" borderId="11" xfId="0" applyFont="1" applyBorder="1" applyAlignment="1">
      <alignment horizontal="center" vertical="top" wrapText="1"/>
    </xf>
    <xf numFmtId="0" fontId="8" fillId="0" borderId="121" xfId="0" applyFont="1" applyBorder="1" applyAlignment="1">
      <alignment horizontal="center" vertical="center" wrapText="1"/>
    </xf>
    <xf numFmtId="0" fontId="3" fillId="0" borderId="158" xfId="0" applyFont="1" applyBorder="1" applyAlignment="1">
      <alignment horizontal="center" vertical="center"/>
    </xf>
    <xf numFmtId="0" fontId="7" fillId="0" borderId="159" xfId="0" applyFont="1" applyBorder="1"/>
    <xf numFmtId="0" fontId="3" fillId="5" borderId="13" xfId="0" applyFont="1" applyFill="1" applyBorder="1" applyAlignment="1">
      <alignment horizontal="center" vertical="center" wrapText="1"/>
    </xf>
    <xf numFmtId="0" fontId="7" fillId="0" borderId="37" xfId="0" applyFont="1" applyBorder="1"/>
    <xf numFmtId="0" fontId="9" fillId="0" borderId="109" xfId="0" applyFont="1" applyBorder="1" applyAlignment="1">
      <alignment horizontal="center" vertical="center" wrapText="1"/>
    </xf>
    <xf numFmtId="0" fontId="6" fillId="0" borderId="109" xfId="0" applyFont="1" applyBorder="1" applyAlignment="1">
      <alignment horizontal="center" vertical="top" wrapText="1"/>
    </xf>
    <xf numFmtId="0" fontId="3" fillId="0" borderId="0" xfId="0" applyFont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CN1000"/>
  <sheetViews>
    <sheetView tabSelected="1" workbookViewId="0">
      <selection activeCell="BS2" sqref="BS2:BS3"/>
    </sheetView>
  </sheetViews>
  <sheetFormatPr defaultColWidth="14.44140625" defaultRowHeight="15" customHeight="1"/>
  <cols>
    <col min="1" max="1" width="15.21875" customWidth="1"/>
    <col min="2" max="2" width="3.21875" hidden="1" customWidth="1"/>
    <col min="3" max="3" width="3.109375" hidden="1" customWidth="1"/>
    <col min="4" max="4" width="5.77734375" customWidth="1"/>
    <col min="5" max="5" width="3.5546875" customWidth="1"/>
    <col min="6" max="6" width="5.77734375" customWidth="1"/>
    <col min="7" max="9" width="3.109375" hidden="1" customWidth="1"/>
    <col min="10" max="10" width="5.77734375" customWidth="1"/>
    <col min="11" max="11" width="3.5546875" customWidth="1"/>
    <col min="12" max="12" width="5.77734375" customWidth="1"/>
    <col min="13" max="15" width="3.109375" hidden="1" customWidth="1"/>
    <col min="16" max="16" width="5.77734375" customWidth="1"/>
    <col min="17" max="17" width="3.5546875" customWidth="1"/>
    <col min="18" max="18" width="5.77734375" customWidth="1"/>
    <col min="19" max="21" width="3.109375" hidden="1" customWidth="1"/>
    <col min="22" max="22" width="5.77734375" customWidth="1"/>
    <col min="23" max="23" width="3.5546875" customWidth="1"/>
    <col min="24" max="24" width="5.77734375" customWidth="1"/>
    <col min="25" max="28" width="3.109375" hidden="1" customWidth="1"/>
    <col min="29" max="29" width="1.77734375" hidden="1" customWidth="1"/>
    <col min="30" max="34" width="3.109375" hidden="1" customWidth="1"/>
    <col min="35" max="35" width="1.77734375" hidden="1" customWidth="1"/>
    <col min="36" max="36" width="3.109375" hidden="1" customWidth="1"/>
    <col min="37" max="37" width="2.77734375" hidden="1" customWidth="1"/>
    <col min="38" max="40" width="3.109375" hidden="1" customWidth="1"/>
    <col min="41" max="41" width="1.77734375" hidden="1" customWidth="1"/>
    <col min="42" max="46" width="3.109375" hidden="1" customWidth="1"/>
    <col min="47" max="47" width="1.77734375" hidden="1" customWidth="1"/>
    <col min="48" max="52" width="3.109375" hidden="1" customWidth="1"/>
    <col min="53" max="53" width="1.77734375" hidden="1" customWidth="1"/>
    <col min="54" max="58" width="3.109375" hidden="1" customWidth="1"/>
    <col min="59" max="59" width="1.77734375" hidden="1" customWidth="1"/>
    <col min="60" max="61" width="3.109375" hidden="1" customWidth="1"/>
    <col min="62" max="62" width="2.77734375" customWidth="1"/>
    <col min="63" max="63" width="2.5546875" customWidth="1"/>
    <col min="64" max="64" width="2.77734375" customWidth="1"/>
    <col min="65" max="65" width="2.5546875" customWidth="1"/>
    <col min="66" max="66" width="2.77734375" customWidth="1"/>
    <col min="67" max="67" width="7.5546875" hidden="1" customWidth="1"/>
    <col min="68" max="68" width="3.21875" hidden="1" customWidth="1"/>
    <col min="69" max="69" width="0.77734375" hidden="1" customWidth="1"/>
    <col min="70" max="70" width="2.77734375" hidden="1" customWidth="1"/>
    <col min="71" max="71" width="11.77734375" hidden="1" customWidth="1"/>
    <col min="72" max="72" width="4" hidden="1" customWidth="1"/>
    <col min="73" max="73" width="3.77734375" hidden="1" customWidth="1"/>
    <col min="74" max="74" width="12.21875" hidden="1" customWidth="1"/>
    <col min="75" max="75" width="5.5546875" customWidth="1"/>
    <col min="76" max="80" width="8.77734375" hidden="1" customWidth="1"/>
    <col min="81" max="81" width="12.21875" hidden="1" customWidth="1"/>
    <col min="82" max="82" width="11.77734375" hidden="1" customWidth="1"/>
    <col min="83" max="86" width="4.109375" hidden="1" customWidth="1"/>
    <col min="87" max="87" width="7.5546875" hidden="1" customWidth="1"/>
    <col min="88" max="88" width="2" customWidth="1"/>
    <col min="89" max="92" width="9" customWidth="1"/>
  </cols>
  <sheetData>
    <row r="1" spans="1:92" ht="29.25" customHeight="1">
      <c r="A1" s="1" t="s">
        <v>0</v>
      </c>
      <c r="B1" s="1"/>
      <c r="D1" s="2" t="s">
        <v>1</v>
      </c>
      <c r="E1" s="2"/>
      <c r="F1" s="2"/>
      <c r="G1" s="2"/>
      <c r="L1" s="2" t="s">
        <v>2</v>
      </c>
      <c r="M1" s="2"/>
      <c r="N1" s="2"/>
      <c r="O1" s="2"/>
      <c r="P1" s="2"/>
      <c r="Q1" s="3"/>
      <c r="U1" s="3"/>
      <c r="Y1" s="3"/>
      <c r="Z1" s="3"/>
      <c r="AA1" s="3"/>
      <c r="AB1" s="3"/>
      <c r="AC1" s="3"/>
      <c r="AD1" s="3"/>
      <c r="AE1" s="3"/>
      <c r="AF1" s="3" t="s">
        <v>3</v>
      </c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215" t="s">
        <v>4</v>
      </c>
      <c r="BK1" s="189"/>
      <c r="BL1" s="189"/>
      <c r="BM1" s="4"/>
      <c r="BN1" s="4"/>
      <c r="BO1" s="3"/>
      <c r="BP1" s="3"/>
      <c r="BQ1" s="3"/>
      <c r="BR1" s="3"/>
      <c r="BS1" s="216" t="s">
        <v>5</v>
      </c>
      <c r="BT1" s="189"/>
      <c r="BU1" s="189"/>
      <c r="BV1" s="189"/>
      <c r="BW1" s="189"/>
    </row>
    <row r="2" spans="1:92" ht="15" customHeight="1">
      <c r="A2" s="5" t="s">
        <v>6</v>
      </c>
      <c r="B2" s="6"/>
      <c r="C2" s="7"/>
      <c r="D2" s="217" t="s">
        <v>7</v>
      </c>
      <c r="E2" s="218"/>
      <c r="F2" s="219"/>
      <c r="G2" s="8"/>
      <c r="H2" s="6"/>
      <c r="I2" s="7"/>
      <c r="J2" s="217" t="s">
        <v>7</v>
      </c>
      <c r="K2" s="218"/>
      <c r="L2" s="219"/>
      <c r="M2" s="8"/>
      <c r="N2" s="6"/>
      <c r="O2" s="7"/>
      <c r="P2" s="217" t="s">
        <v>8</v>
      </c>
      <c r="Q2" s="218"/>
      <c r="R2" s="219"/>
      <c r="S2" s="8"/>
      <c r="T2" s="6"/>
      <c r="U2" s="7"/>
      <c r="V2" s="217" t="s">
        <v>8</v>
      </c>
      <c r="W2" s="218"/>
      <c r="X2" s="219"/>
      <c r="Y2" s="8"/>
      <c r="Z2" s="9"/>
      <c r="AA2" s="7"/>
      <c r="AB2" s="9"/>
      <c r="AC2" s="7"/>
      <c r="AD2" s="8"/>
      <c r="AE2" s="8"/>
      <c r="AF2" s="217"/>
      <c r="AG2" s="218"/>
      <c r="AH2" s="218"/>
      <c r="AI2" s="218"/>
      <c r="AJ2" s="218"/>
      <c r="AK2" s="219"/>
      <c r="AL2" s="217"/>
      <c r="AM2" s="218"/>
      <c r="AN2" s="218"/>
      <c r="AO2" s="218"/>
      <c r="AP2" s="218"/>
      <c r="AQ2" s="219"/>
      <c r="AR2" s="217"/>
      <c r="AS2" s="218"/>
      <c r="AT2" s="218"/>
      <c r="AU2" s="218"/>
      <c r="AV2" s="218"/>
      <c r="AW2" s="219"/>
      <c r="AX2" s="217"/>
      <c r="AY2" s="218"/>
      <c r="AZ2" s="218"/>
      <c r="BA2" s="218"/>
      <c r="BB2" s="218"/>
      <c r="BC2" s="219"/>
      <c r="BD2" s="217"/>
      <c r="BE2" s="218"/>
      <c r="BF2" s="218"/>
      <c r="BG2" s="218"/>
      <c r="BH2" s="218"/>
      <c r="BI2" s="224"/>
      <c r="BJ2" s="194" t="s">
        <v>9</v>
      </c>
      <c r="BK2" s="201"/>
      <c r="BL2" s="201"/>
      <c r="BM2" s="201"/>
      <c r="BN2" s="202"/>
      <c r="BO2" s="225" t="s">
        <v>10</v>
      </c>
      <c r="BP2" s="227" t="s">
        <v>11</v>
      </c>
      <c r="BQ2" s="10"/>
      <c r="BR2" s="228" t="s">
        <v>12</v>
      </c>
      <c r="BS2" s="229" t="s">
        <v>13</v>
      </c>
      <c r="BT2" s="230" t="s">
        <v>14</v>
      </c>
      <c r="BU2" s="231" t="s">
        <v>15</v>
      </c>
      <c r="BV2" s="232" t="s">
        <v>16</v>
      </c>
      <c r="BW2" s="233" t="s">
        <v>17</v>
      </c>
      <c r="CA2" s="11"/>
      <c r="CB2" s="11"/>
      <c r="CC2" s="11"/>
      <c r="CD2" s="11"/>
      <c r="CE2" s="11"/>
      <c r="CF2" s="11"/>
      <c r="CG2" s="11"/>
      <c r="CH2" s="11"/>
    </row>
    <row r="3" spans="1:92" ht="53.25" customHeight="1">
      <c r="A3" s="12" t="s">
        <v>18</v>
      </c>
      <c r="B3" s="3"/>
      <c r="C3" s="13"/>
      <c r="D3" s="220" t="s">
        <v>19</v>
      </c>
      <c r="E3" s="221"/>
      <c r="F3" s="222"/>
      <c r="G3" s="14"/>
      <c r="H3" s="3"/>
      <c r="I3" s="15"/>
      <c r="J3" s="220" t="s">
        <v>20</v>
      </c>
      <c r="K3" s="221"/>
      <c r="L3" s="222"/>
      <c r="M3" s="14"/>
      <c r="N3" s="3"/>
      <c r="O3" s="15"/>
      <c r="P3" s="220" t="s">
        <v>21</v>
      </c>
      <c r="Q3" s="221"/>
      <c r="R3" s="222"/>
      <c r="S3" s="14"/>
      <c r="T3" s="3"/>
      <c r="U3" s="15"/>
      <c r="V3" s="220" t="s">
        <v>22</v>
      </c>
      <c r="W3" s="221"/>
      <c r="X3" s="222"/>
      <c r="Y3" s="14"/>
      <c r="Z3" s="16"/>
      <c r="AA3" s="15"/>
      <c r="AB3" s="16"/>
      <c r="AC3" s="15"/>
      <c r="AD3" s="14"/>
      <c r="AE3" s="14"/>
      <c r="AF3" s="220"/>
      <c r="AG3" s="221"/>
      <c r="AH3" s="221"/>
      <c r="AI3" s="221"/>
      <c r="AJ3" s="221"/>
      <c r="AK3" s="222"/>
      <c r="AL3" s="220"/>
      <c r="AM3" s="221"/>
      <c r="AN3" s="221"/>
      <c r="AO3" s="221"/>
      <c r="AP3" s="221"/>
      <c r="AQ3" s="222"/>
      <c r="AR3" s="220"/>
      <c r="AS3" s="221"/>
      <c r="AT3" s="221"/>
      <c r="AU3" s="221"/>
      <c r="AV3" s="221"/>
      <c r="AW3" s="222"/>
      <c r="AX3" s="220"/>
      <c r="AY3" s="221"/>
      <c r="AZ3" s="221"/>
      <c r="BA3" s="221"/>
      <c r="BB3" s="221"/>
      <c r="BC3" s="222"/>
      <c r="BD3" s="220"/>
      <c r="BE3" s="221"/>
      <c r="BF3" s="221"/>
      <c r="BG3" s="221"/>
      <c r="BH3" s="221"/>
      <c r="BI3" s="223"/>
      <c r="BJ3" s="196"/>
      <c r="BK3" s="198"/>
      <c r="BL3" s="198"/>
      <c r="BM3" s="198"/>
      <c r="BN3" s="204"/>
      <c r="BO3" s="226"/>
      <c r="BP3" s="195"/>
      <c r="BQ3" s="17"/>
      <c r="BR3" s="189"/>
      <c r="BS3" s="212"/>
      <c r="BT3" s="168"/>
      <c r="BU3" s="172"/>
      <c r="BV3" s="183"/>
      <c r="BW3" s="187"/>
      <c r="BX3" s="3" t="s">
        <v>23</v>
      </c>
      <c r="BY3" s="3" t="s">
        <v>10</v>
      </c>
      <c r="BZ3" s="3" t="s">
        <v>24</v>
      </c>
      <c r="CA3" s="3" t="s">
        <v>25</v>
      </c>
      <c r="CB3" s="18" t="s">
        <v>26</v>
      </c>
      <c r="CC3" s="3"/>
      <c r="CD3" s="3"/>
      <c r="CE3" s="3"/>
      <c r="CF3" s="3"/>
      <c r="CG3" s="3"/>
      <c r="CH3" s="3"/>
      <c r="CI3" s="3" t="s">
        <v>27</v>
      </c>
      <c r="CK3" s="3"/>
      <c r="CL3" s="3"/>
      <c r="CM3" s="3"/>
      <c r="CN3" s="3"/>
    </row>
    <row r="4" spans="1:92" ht="15.75" customHeight="1">
      <c r="A4" s="19" t="str">
        <f>D2</f>
        <v>尾張支部</v>
      </c>
      <c r="B4" s="20"/>
      <c r="C4" s="20"/>
      <c r="D4" s="200"/>
      <c r="E4" s="201"/>
      <c r="F4" s="202"/>
      <c r="G4" s="21"/>
      <c r="H4" s="234" t="s">
        <v>28</v>
      </c>
      <c r="I4" s="6"/>
      <c r="J4" s="22">
        <f>IF(J5="","",SUM(I5:I7))</f>
        <v>0</v>
      </c>
      <c r="K4" s="23" t="s">
        <v>28</v>
      </c>
      <c r="L4" s="24">
        <f>IF(L5="","",SUM(M5:M7))</f>
        <v>2</v>
      </c>
      <c r="M4" s="25"/>
      <c r="N4" s="205" t="s">
        <v>29</v>
      </c>
      <c r="O4" s="6"/>
      <c r="P4" s="22">
        <f>IF(P5="","",SUM(O5:O7))</f>
        <v>0</v>
      </c>
      <c r="Q4" s="23" t="s">
        <v>29</v>
      </c>
      <c r="R4" s="24">
        <f>IF(R5="","",SUM(S5:S7))</f>
        <v>2</v>
      </c>
      <c r="S4" s="25"/>
      <c r="T4" s="205" t="s">
        <v>30</v>
      </c>
      <c r="U4" s="6"/>
      <c r="V4" s="22">
        <f>IF(V5="","",SUM(U5:U7))</f>
        <v>2</v>
      </c>
      <c r="W4" s="23" t="s">
        <v>30</v>
      </c>
      <c r="X4" s="24">
        <f>IF(X5="","",SUM(Y5:Y7))</f>
        <v>0</v>
      </c>
      <c r="Y4" s="25"/>
      <c r="Z4" s="205" t="s">
        <v>29</v>
      </c>
      <c r="AA4" s="26" t="str">
        <f>IF(AB5="","",SUM(AA5:AA7))</f>
        <v/>
      </c>
      <c r="AB4" s="27"/>
      <c r="AC4" s="23" t="s">
        <v>31</v>
      </c>
      <c r="AD4" s="28" t="str">
        <f>IF(AD5="","",SUM(AE5:AE7))</f>
        <v/>
      </c>
      <c r="AE4" s="29"/>
      <c r="AF4" s="167"/>
      <c r="AG4" s="30" t="str">
        <f>IF(AH5="","",SUM(AG5:AG7))</f>
        <v/>
      </c>
      <c r="AH4" s="31"/>
      <c r="AI4" s="32" t="s">
        <v>31</v>
      </c>
      <c r="AJ4" s="30" t="str">
        <f>IF(AJ5="","",SUM(AK5:AK7))</f>
        <v/>
      </c>
      <c r="AK4" s="31"/>
      <c r="AL4" s="170"/>
      <c r="AM4" s="33" t="str">
        <f>IF(AN5="","",SUM(AM5:AM7))</f>
        <v/>
      </c>
      <c r="AN4" s="34"/>
      <c r="AO4" s="35" t="s">
        <v>31</v>
      </c>
      <c r="AP4" s="33" t="str">
        <f>IF(AP5="","",SUM(AQ5:AQ7))</f>
        <v/>
      </c>
      <c r="AQ4" s="34"/>
      <c r="AR4" s="205"/>
      <c r="AS4" s="26" t="str">
        <f>IF(AT5="","",SUM(AS5:AS7))</f>
        <v/>
      </c>
      <c r="AT4" s="29"/>
      <c r="AU4" s="23" t="s">
        <v>31</v>
      </c>
      <c r="AV4" s="26" t="str">
        <f>IF(AV5="","",SUM(AW5:AW7))</f>
        <v/>
      </c>
      <c r="AW4" s="29"/>
      <c r="AX4" s="205"/>
      <c r="AY4" s="26" t="str">
        <f>IF(AZ5="","",SUM(AY5:AY7))</f>
        <v/>
      </c>
      <c r="AZ4" s="29"/>
      <c r="BA4" s="23" t="s">
        <v>31</v>
      </c>
      <c r="BB4" s="26" t="str">
        <f>IF(BB5="","",SUM(BC5:BC7))</f>
        <v/>
      </c>
      <c r="BC4" s="29"/>
      <c r="BD4" s="205"/>
      <c r="BE4" s="26" t="str">
        <f>IF(BF5="","",SUM(BE5:BE7))</f>
        <v/>
      </c>
      <c r="BF4" s="29"/>
      <c r="BG4" s="23" t="s">
        <v>31</v>
      </c>
      <c r="BH4" s="26" t="str">
        <f>IF(BH5="","",SUM(BI5:BI7))</f>
        <v/>
      </c>
      <c r="BI4" s="36"/>
      <c r="BJ4" s="194">
        <f>SUMPRODUCT((J4=2)+(P4=2)+(V4=2)+(AA4=2)+(AG4=2)+(AM4=2)+(AS4=2)+(AY4=2)+(BE4=2))</f>
        <v>1</v>
      </c>
      <c r="BK4" s="197" t="s">
        <v>31</v>
      </c>
      <c r="BL4" s="199">
        <f>CI4</f>
        <v>0</v>
      </c>
      <c r="BM4" s="197" t="s">
        <v>31</v>
      </c>
      <c r="BN4" s="206">
        <f>SUMPRODUCT((L4=2)+(R4=2)+(X4=2)+(AD4=2)+(AJ4=2)+(AP4=2)+(AV4=2)+(BB4=2)+(BH4=2))</f>
        <v>2</v>
      </c>
      <c r="BO4" s="207">
        <f>BJ4*100+BL4*10+BN4</f>
        <v>102</v>
      </c>
      <c r="BP4" s="170">
        <f>SUM(J4,P4,V4,AA4,AG4,AM4,AS4,AY4,BE4)</f>
        <v>2</v>
      </c>
      <c r="BQ4" s="181" t="s">
        <v>31</v>
      </c>
      <c r="BR4" s="210">
        <f>SUM(F4,L4,R4,X4,AD4,AJ4,AP4,AV4,BB4,BH4)</f>
        <v>4</v>
      </c>
      <c r="BS4" s="211">
        <f>BZ4</f>
        <v>0.5</v>
      </c>
      <c r="BT4" s="170">
        <f>SUM(J5,J6,J7,P5,P6,P7,V5,V6,V7,AB5,AB6,AB7,AH5,AH6,AH7,AN5,AN6,AN7,AT5,AT6,AT7,AZ5,AZ6,AZ7,BF5,BF6,BF7,D5,D6,D7)</f>
        <v>69</v>
      </c>
      <c r="BU4" s="181">
        <f>SUM(F5,F6,F7,L5,L6,L7,R5,R6,R7,X5,X6,X7,AD5,AD6,AD7,AJ5,AJ6,AJ7,AP5,AP6,AP7,AV5,AV6,AV7,BB5,BB6,BB7,BH5,BH6,BH7)</f>
        <v>78</v>
      </c>
      <c r="BV4" s="182">
        <f>CA4</f>
        <v>0.88461538461538458</v>
      </c>
      <c r="BW4" s="185">
        <f>IF($BX$49=$BX$50,RANK(CB4,CB$4:CB$43),"")</f>
        <v>4</v>
      </c>
      <c r="BX4" s="38">
        <f>SUM(D4:F4,J4:L4,P4:R4,V4:X4)</f>
        <v>6</v>
      </c>
      <c r="BY4" s="38">
        <f>BO4</f>
        <v>102</v>
      </c>
      <c r="BZ4" s="39">
        <f>IF(AND(V4="",X4=""),"",IF(BR4=0,5,SUM(D4,J4,P4,V4)/SUM(F4,L4,R4,X4)))</f>
        <v>0.5</v>
      </c>
      <c r="CA4" s="39">
        <f>IF(V5="","",BT4/BU4)</f>
        <v>0.88461538461538458</v>
      </c>
      <c r="CB4" s="40">
        <f>BY4*100+BZ4*10+CA4</f>
        <v>10205.884615384615</v>
      </c>
      <c r="CC4" s="188" t="str">
        <f>A5</f>
        <v>甚目寺</v>
      </c>
      <c r="CD4" s="188" t="str">
        <f>A4</f>
        <v>尾張支部</v>
      </c>
      <c r="CE4" s="41" t="str">
        <f>IF(AND(D4=1,F4=1),1,"")</f>
        <v/>
      </c>
      <c r="CF4" s="41" t="str">
        <f>IF(AND(J4=1,L4=1),1,"")</f>
        <v/>
      </c>
      <c r="CG4" s="41" t="str">
        <f>IF(AND(P4=1,R4=1),1,"")</f>
        <v/>
      </c>
      <c r="CH4" s="41" t="str">
        <f>IF(AND(V4=1,X4=1),1,"")</f>
        <v/>
      </c>
      <c r="CI4" s="41">
        <f>SUM(CE4:CH4)</f>
        <v>0</v>
      </c>
      <c r="CK4" s="3"/>
      <c r="CL4" s="3"/>
      <c r="CN4" s="38" t="str">
        <f>IF(AND(M4=1,U4=1),1,"")</f>
        <v/>
      </c>
    </row>
    <row r="5" spans="1:92" ht="15.75" customHeight="1">
      <c r="A5" s="214" t="str">
        <f>$D$3</f>
        <v>甚目寺</v>
      </c>
      <c r="B5" s="42"/>
      <c r="C5" s="42"/>
      <c r="D5" s="195"/>
      <c r="E5" s="189"/>
      <c r="F5" s="203"/>
      <c r="G5" s="43"/>
      <c r="H5" s="235"/>
      <c r="I5" s="44">
        <f t="shared" ref="I5:I7" si="0">IF(J5="","",IF(J5&gt;L5,1,0))</f>
        <v>0</v>
      </c>
      <c r="J5" s="45">
        <v>9</v>
      </c>
      <c r="K5" s="46" t="s">
        <v>31</v>
      </c>
      <c r="L5" s="47">
        <v>15</v>
      </c>
      <c r="M5" s="48">
        <f t="shared" ref="M5:M7" si="1">IF(L5="","",IF(L5&gt;J5,1,0))</f>
        <v>1</v>
      </c>
      <c r="N5" s="168"/>
      <c r="O5" s="44">
        <f t="shared" ref="O5:O7" si="2">IF(P5="","",IF(P5&gt;R5,1,0))</f>
        <v>0</v>
      </c>
      <c r="P5" s="45">
        <v>5</v>
      </c>
      <c r="Q5" s="46" t="s">
        <v>31</v>
      </c>
      <c r="R5" s="47">
        <v>15</v>
      </c>
      <c r="S5" s="48">
        <f t="shared" ref="S5:S7" si="3">IF(R5="","",IF(R5&gt;P5,1,0))</f>
        <v>1</v>
      </c>
      <c r="T5" s="168"/>
      <c r="U5" s="44">
        <f t="shared" ref="U5:U7" si="4">IF(V5="","",IF(V5&gt;X5,1,0))</f>
        <v>1</v>
      </c>
      <c r="V5" s="45">
        <v>15</v>
      </c>
      <c r="W5" s="46" t="s">
        <v>31</v>
      </c>
      <c r="X5" s="47">
        <v>11</v>
      </c>
      <c r="Y5" s="49">
        <f t="shared" ref="Y5:Y7" si="5">IF(X5="","",IF(X5&gt;V5,1,0))</f>
        <v>0</v>
      </c>
      <c r="Z5" s="168"/>
      <c r="AA5" s="44" t="str">
        <f t="shared" ref="AA5:AA7" si="6">IF(AB5="","",IF(AB5&gt;AD5,1,0))</f>
        <v/>
      </c>
      <c r="AB5" s="45"/>
      <c r="AC5" s="46" t="s">
        <v>31</v>
      </c>
      <c r="AD5" s="47"/>
      <c r="AE5" s="48" t="str">
        <f t="shared" ref="AE5:AE7" si="7">IF(AD5="","",IF(AD5&gt;AB5,1,0))</f>
        <v/>
      </c>
      <c r="AF5" s="168"/>
      <c r="AG5" s="50" t="str">
        <f t="shared" ref="AG5:AG7" si="8">IF(AH5="","",IF(AH5&gt;AJ5,1,0))</f>
        <v/>
      </c>
      <c r="AH5" s="51"/>
      <c r="AI5" s="50" t="s">
        <v>31</v>
      </c>
      <c r="AJ5" s="52"/>
      <c r="AK5" s="50" t="str">
        <f t="shared" ref="AK5:AK7" si="9">IF(AJ5="","",IF(AJ5&gt;AH5,1,0))</f>
        <v/>
      </c>
      <c r="AL5" s="168"/>
      <c r="AM5" s="53" t="str">
        <f t="shared" ref="AM5:AM7" si="10">IF(AN5="","",IF(AN5&gt;AP5,1,0))</f>
        <v/>
      </c>
      <c r="AN5" s="54"/>
      <c r="AO5" s="53" t="s">
        <v>31</v>
      </c>
      <c r="AP5" s="55"/>
      <c r="AQ5" s="53" t="str">
        <f t="shared" ref="AQ5:AQ7" si="11">IF(AP5="","",IF(AP5&gt;AN5,1,0))</f>
        <v/>
      </c>
      <c r="AR5" s="168"/>
      <c r="AS5" s="46" t="str">
        <f t="shared" ref="AS5:AS7" si="12">IF(AT5="","",IF(AT5&gt;AV5,1,0))</f>
        <v/>
      </c>
      <c r="AT5" s="56"/>
      <c r="AU5" s="46" t="str">
        <f>$AO$5</f>
        <v>-</v>
      </c>
      <c r="AV5" s="57"/>
      <c r="AW5" s="46" t="str">
        <f t="shared" ref="AW5:AW7" si="13">IF(AV5="","",IF(AV5&gt;AT5,1,0))</f>
        <v/>
      </c>
      <c r="AX5" s="168"/>
      <c r="AY5" s="46" t="str">
        <f t="shared" ref="AY5:AY7" si="14">IF(AZ5="","",IF(AZ5&gt;BB5,1,0))</f>
        <v/>
      </c>
      <c r="AZ5" s="56"/>
      <c r="BA5" s="46" t="s">
        <v>31</v>
      </c>
      <c r="BB5" s="58"/>
      <c r="BC5" s="46" t="str">
        <f t="shared" ref="BC5:BC7" si="15">IF(BB5="","",IF(BB5&gt;AZ5,1,0))</f>
        <v/>
      </c>
      <c r="BD5" s="168"/>
      <c r="BE5" s="46" t="str">
        <f t="shared" ref="BE5:BE7" si="16">IF(BF5="","",IF(BF5&gt;BH5,1,0))</f>
        <v/>
      </c>
      <c r="BF5" s="56"/>
      <c r="BG5" s="46" t="s">
        <v>31</v>
      </c>
      <c r="BH5" s="58"/>
      <c r="BI5" s="44" t="str">
        <f t="shared" ref="BI5:BI7" si="17">IF(BH5="","",IF(BH5&gt;BF5,1,0))</f>
        <v/>
      </c>
      <c r="BJ5" s="195"/>
      <c r="BK5" s="189"/>
      <c r="BL5" s="189"/>
      <c r="BM5" s="189"/>
      <c r="BN5" s="203"/>
      <c r="BO5" s="208"/>
      <c r="BP5" s="168"/>
      <c r="BQ5" s="172"/>
      <c r="BR5" s="183"/>
      <c r="BS5" s="212"/>
      <c r="BT5" s="168"/>
      <c r="BU5" s="172"/>
      <c r="BV5" s="183"/>
      <c r="BW5" s="186"/>
      <c r="BZ5" s="39"/>
      <c r="CB5" s="40"/>
      <c r="CC5" s="189"/>
      <c r="CD5" s="189"/>
      <c r="CK5" s="3"/>
      <c r="CL5" s="3"/>
    </row>
    <row r="6" spans="1:92" ht="15.75" customHeight="1">
      <c r="A6" s="212"/>
      <c r="B6" s="42"/>
      <c r="C6" s="42"/>
      <c r="D6" s="195"/>
      <c r="E6" s="189"/>
      <c r="F6" s="203"/>
      <c r="G6" s="43"/>
      <c r="H6" s="235"/>
      <c r="I6" s="44">
        <f t="shared" si="0"/>
        <v>0</v>
      </c>
      <c r="J6" s="59">
        <v>14</v>
      </c>
      <c r="K6" s="46" t="s">
        <v>31</v>
      </c>
      <c r="L6" s="60">
        <v>15</v>
      </c>
      <c r="M6" s="48">
        <f t="shared" si="1"/>
        <v>1</v>
      </c>
      <c r="N6" s="168"/>
      <c r="O6" s="44">
        <f t="shared" si="2"/>
        <v>0</v>
      </c>
      <c r="P6" s="59">
        <v>11</v>
      </c>
      <c r="Q6" s="46" t="s">
        <v>31</v>
      </c>
      <c r="R6" s="60">
        <v>15</v>
      </c>
      <c r="S6" s="48">
        <f t="shared" si="3"/>
        <v>1</v>
      </c>
      <c r="T6" s="168"/>
      <c r="U6" s="44">
        <f t="shared" si="4"/>
        <v>1</v>
      </c>
      <c r="V6" s="59">
        <v>15</v>
      </c>
      <c r="W6" s="46" t="s">
        <v>31</v>
      </c>
      <c r="X6" s="60">
        <v>7</v>
      </c>
      <c r="Y6" s="49">
        <f t="shared" si="5"/>
        <v>0</v>
      </c>
      <c r="Z6" s="168"/>
      <c r="AA6" s="44" t="str">
        <f t="shared" si="6"/>
        <v/>
      </c>
      <c r="AB6" s="59"/>
      <c r="AC6" s="46" t="s">
        <v>31</v>
      </c>
      <c r="AD6" s="60"/>
      <c r="AE6" s="48" t="str">
        <f t="shared" si="7"/>
        <v/>
      </c>
      <c r="AF6" s="168"/>
      <c r="AG6" s="50" t="str">
        <f t="shared" si="8"/>
        <v/>
      </c>
      <c r="AH6" s="50"/>
      <c r="AI6" s="50" t="s">
        <v>31</v>
      </c>
      <c r="AJ6" s="61"/>
      <c r="AK6" s="50" t="str">
        <f t="shared" si="9"/>
        <v/>
      </c>
      <c r="AL6" s="168"/>
      <c r="AM6" s="53" t="str">
        <f t="shared" si="10"/>
        <v/>
      </c>
      <c r="AN6" s="53"/>
      <c r="AO6" s="53" t="s">
        <v>31</v>
      </c>
      <c r="AP6" s="62"/>
      <c r="AQ6" s="53" t="str">
        <f t="shared" si="11"/>
        <v/>
      </c>
      <c r="AR6" s="168"/>
      <c r="AS6" s="46" t="str">
        <f t="shared" si="12"/>
        <v/>
      </c>
      <c r="AT6" s="57"/>
      <c r="AU6" s="46" t="s">
        <v>31</v>
      </c>
      <c r="AV6" s="57"/>
      <c r="AW6" s="46" t="str">
        <f t="shared" si="13"/>
        <v/>
      </c>
      <c r="AX6" s="168"/>
      <c r="AY6" s="46" t="str">
        <f t="shared" si="14"/>
        <v/>
      </c>
      <c r="AZ6" s="57"/>
      <c r="BA6" s="46" t="s">
        <v>31</v>
      </c>
      <c r="BB6" s="63"/>
      <c r="BC6" s="46" t="str">
        <f t="shared" si="15"/>
        <v/>
      </c>
      <c r="BD6" s="168"/>
      <c r="BE6" s="46" t="str">
        <f t="shared" si="16"/>
        <v/>
      </c>
      <c r="BF6" s="57"/>
      <c r="BG6" s="46" t="s">
        <v>31</v>
      </c>
      <c r="BH6" s="63"/>
      <c r="BI6" s="44" t="str">
        <f t="shared" si="17"/>
        <v/>
      </c>
      <c r="BJ6" s="195"/>
      <c r="BK6" s="189"/>
      <c r="BL6" s="189"/>
      <c r="BM6" s="189"/>
      <c r="BN6" s="203"/>
      <c r="BO6" s="208"/>
      <c r="BP6" s="168"/>
      <c r="BQ6" s="172"/>
      <c r="BR6" s="183"/>
      <c r="BS6" s="212"/>
      <c r="BT6" s="168"/>
      <c r="BU6" s="172"/>
      <c r="BV6" s="183"/>
      <c r="BW6" s="186"/>
      <c r="BZ6" s="39"/>
      <c r="CB6" s="40"/>
      <c r="CC6" s="189"/>
      <c r="CD6" s="189"/>
    </row>
    <row r="7" spans="1:92" ht="15.75" customHeight="1">
      <c r="A7" s="213"/>
      <c r="B7" s="64"/>
      <c r="C7" s="64"/>
      <c r="D7" s="196"/>
      <c r="E7" s="198"/>
      <c r="F7" s="204"/>
      <c r="G7" s="65"/>
      <c r="H7" s="236"/>
      <c r="I7" s="66" t="str">
        <f t="shared" si="0"/>
        <v/>
      </c>
      <c r="J7" s="67"/>
      <c r="K7" s="68" t="s">
        <v>31</v>
      </c>
      <c r="L7" s="69"/>
      <c r="M7" s="70" t="str">
        <f t="shared" si="1"/>
        <v/>
      </c>
      <c r="N7" s="191"/>
      <c r="O7" s="66" t="str">
        <f t="shared" si="2"/>
        <v/>
      </c>
      <c r="P7" s="67"/>
      <c r="Q7" s="68" t="s">
        <v>31</v>
      </c>
      <c r="R7" s="69"/>
      <c r="S7" s="70" t="str">
        <f t="shared" si="3"/>
        <v/>
      </c>
      <c r="T7" s="191"/>
      <c r="U7" s="66" t="str">
        <f t="shared" si="4"/>
        <v/>
      </c>
      <c r="V7" s="67"/>
      <c r="W7" s="68" t="s">
        <v>31</v>
      </c>
      <c r="X7" s="69"/>
      <c r="Y7" s="71" t="str">
        <f t="shared" si="5"/>
        <v/>
      </c>
      <c r="Z7" s="191"/>
      <c r="AA7" s="66" t="str">
        <f t="shared" si="6"/>
        <v/>
      </c>
      <c r="AB7" s="67"/>
      <c r="AC7" s="68" t="s">
        <v>31</v>
      </c>
      <c r="AD7" s="69"/>
      <c r="AE7" s="70" t="str">
        <f t="shared" si="7"/>
        <v/>
      </c>
      <c r="AF7" s="191"/>
      <c r="AG7" s="72" t="str">
        <f t="shared" si="8"/>
        <v/>
      </c>
      <c r="AH7" s="72"/>
      <c r="AI7" s="72" t="s">
        <v>31</v>
      </c>
      <c r="AJ7" s="73"/>
      <c r="AK7" s="72" t="str">
        <f t="shared" si="9"/>
        <v/>
      </c>
      <c r="AL7" s="191"/>
      <c r="AM7" s="74" t="str">
        <f t="shared" si="10"/>
        <v/>
      </c>
      <c r="AN7" s="74"/>
      <c r="AO7" s="74" t="s">
        <v>31</v>
      </c>
      <c r="AP7" s="75"/>
      <c r="AQ7" s="74" t="str">
        <f t="shared" si="11"/>
        <v/>
      </c>
      <c r="AR7" s="191"/>
      <c r="AS7" s="68" t="str">
        <f t="shared" si="12"/>
        <v/>
      </c>
      <c r="AT7" s="76"/>
      <c r="AU7" s="68" t="s">
        <v>31</v>
      </c>
      <c r="AV7" s="76"/>
      <c r="AW7" s="68" t="str">
        <f t="shared" si="13"/>
        <v/>
      </c>
      <c r="AX7" s="191"/>
      <c r="AY7" s="68" t="str">
        <f t="shared" si="14"/>
        <v/>
      </c>
      <c r="AZ7" s="76"/>
      <c r="BA7" s="68" t="s">
        <v>31</v>
      </c>
      <c r="BB7" s="77"/>
      <c r="BC7" s="68" t="str">
        <f t="shared" si="15"/>
        <v/>
      </c>
      <c r="BD7" s="191"/>
      <c r="BE7" s="68" t="str">
        <f t="shared" si="16"/>
        <v/>
      </c>
      <c r="BF7" s="76"/>
      <c r="BG7" s="68" t="s">
        <v>31</v>
      </c>
      <c r="BH7" s="77"/>
      <c r="BI7" s="66" t="str">
        <f t="shared" si="17"/>
        <v/>
      </c>
      <c r="BJ7" s="196"/>
      <c r="BK7" s="198"/>
      <c r="BL7" s="198"/>
      <c r="BM7" s="198"/>
      <c r="BN7" s="204"/>
      <c r="BO7" s="209"/>
      <c r="BP7" s="191"/>
      <c r="BQ7" s="173"/>
      <c r="BR7" s="184"/>
      <c r="BS7" s="213"/>
      <c r="BT7" s="191"/>
      <c r="BU7" s="173"/>
      <c r="BV7" s="184"/>
      <c r="BW7" s="187"/>
      <c r="BZ7" s="39"/>
      <c r="CB7" s="40"/>
      <c r="CC7" s="189"/>
      <c r="CD7" s="189"/>
    </row>
    <row r="8" spans="1:92" ht="15.75" customHeight="1">
      <c r="A8" s="78" t="str">
        <f t="shared" ref="A8:A9" si="18">J2</f>
        <v>尾張支部</v>
      </c>
      <c r="B8" s="272" t="str">
        <f>H4</f>
        <v>⑤</v>
      </c>
      <c r="D8" s="79">
        <f>L4</f>
        <v>2</v>
      </c>
      <c r="E8" s="80" t="str">
        <f>K4</f>
        <v>⑤</v>
      </c>
      <c r="F8" s="81">
        <f>J4</f>
        <v>0</v>
      </c>
      <c r="G8" s="82"/>
      <c r="H8" s="83"/>
      <c r="I8" s="42"/>
      <c r="J8" s="200"/>
      <c r="K8" s="201"/>
      <c r="L8" s="202"/>
      <c r="M8" s="21"/>
      <c r="N8" s="205" t="s">
        <v>32</v>
      </c>
      <c r="O8" s="6"/>
      <c r="P8" s="22">
        <f>IF(P9="","",SUM(O9:O11))</f>
        <v>0</v>
      </c>
      <c r="Q8" s="23" t="s">
        <v>32</v>
      </c>
      <c r="R8" s="24">
        <f>IF(R9="","",SUM(S9:S11))</f>
        <v>2</v>
      </c>
      <c r="S8" s="29"/>
      <c r="T8" s="205" t="s">
        <v>33</v>
      </c>
      <c r="U8" s="6"/>
      <c r="V8" s="22">
        <f>IF(V9="","",SUM(U9:U11))</f>
        <v>1</v>
      </c>
      <c r="W8" s="23" t="s">
        <v>33</v>
      </c>
      <c r="X8" s="24">
        <f>IF(X9="","",SUM(Y9:Y11))</f>
        <v>1</v>
      </c>
      <c r="Y8" s="25"/>
      <c r="Z8" s="205" t="s">
        <v>30</v>
      </c>
      <c r="AA8" s="26" t="str">
        <f>IF(AB9="","",SUM(AA9:AA11))</f>
        <v/>
      </c>
      <c r="AB8" s="27"/>
      <c r="AC8" s="23" t="s">
        <v>31</v>
      </c>
      <c r="AD8" s="28" t="str">
        <f>IF(AD9="","",SUM(AE9:AE11))</f>
        <v/>
      </c>
      <c r="AE8" s="29"/>
      <c r="AF8" s="205" t="s">
        <v>34</v>
      </c>
      <c r="AG8" s="26" t="str">
        <f>IF(AH9="","",SUM(AG9:AG11))</f>
        <v/>
      </c>
      <c r="AH8" s="29"/>
      <c r="AI8" s="23" t="s">
        <v>31</v>
      </c>
      <c r="AJ8" s="26" t="str">
        <f>IF(AJ9="","",SUM(AK9:AK11))</f>
        <v/>
      </c>
      <c r="AK8" s="29"/>
      <c r="AL8" s="205" t="s">
        <v>35</v>
      </c>
      <c r="AM8" s="26" t="str">
        <f>IF(AN9="","",SUM(AM9:AM11))</f>
        <v/>
      </c>
      <c r="AN8" s="29"/>
      <c r="AO8" s="23" t="s">
        <v>31</v>
      </c>
      <c r="AP8" s="26" t="str">
        <f>IF(AP9="","",SUM(AQ9:AQ11))</f>
        <v/>
      </c>
      <c r="AQ8" s="29"/>
      <c r="AR8" s="170"/>
      <c r="AS8" s="33" t="str">
        <f>IF(AT9="","",SUM(AS9:AS11))</f>
        <v/>
      </c>
      <c r="AT8" s="34"/>
      <c r="AU8" s="35" t="s">
        <v>31</v>
      </c>
      <c r="AV8" s="33" t="str">
        <f>IF(AV9="","",SUM(AW9:AW11))</f>
        <v/>
      </c>
      <c r="AW8" s="34"/>
      <c r="AX8" s="205"/>
      <c r="AY8" s="26" t="str">
        <f>IF(AZ9="","",SUM(AY9:AY11))</f>
        <v/>
      </c>
      <c r="AZ8" s="29"/>
      <c r="BA8" s="23" t="s">
        <v>31</v>
      </c>
      <c r="BB8" s="26" t="str">
        <f>IF(BB9="","",SUM(BC9:BC11))</f>
        <v/>
      </c>
      <c r="BC8" s="29"/>
      <c r="BD8" s="205"/>
      <c r="BE8" s="26" t="str">
        <f>IF(BF9="","",SUM(BE9:BE11))</f>
        <v/>
      </c>
      <c r="BF8" s="29"/>
      <c r="BG8" s="23" t="s">
        <v>31</v>
      </c>
      <c r="BH8" s="26" t="str">
        <f>IF(BH9="","",SUM(BI9:BI11))</f>
        <v/>
      </c>
      <c r="BI8" s="36"/>
      <c r="BJ8" s="194">
        <f>SUMPRODUCT((D8=2)+(P8=2)+(V8=2)+(AA8=2)+(AG8=2)+(AM8=2)+(AS8=2)+(AY8=2)+(BE8=2))</f>
        <v>1</v>
      </c>
      <c r="BK8" s="197" t="s">
        <v>31</v>
      </c>
      <c r="BL8" s="199">
        <f>CI8</f>
        <v>1</v>
      </c>
      <c r="BM8" s="197" t="s">
        <v>31</v>
      </c>
      <c r="BN8" s="206">
        <f>SUMPRODUCT((F8=2)+(R8=2)+(X8=2)+(AD8=2)+(AJ8=2)+(AP8=2)+(AV8=2)+(BB8=2)+(BH8=2))</f>
        <v>1</v>
      </c>
      <c r="BO8" s="207">
        <f>BJ8*100+BL8*10+BN8</f>
        <v>111</v>
      </c>
      <c r="BP8" s="170">
        <f>SUM(D8,,P8,V8,AA8,AG8,AM8,AS8,AY8,BE8)</f>
        <v>3</v>
      </c>
      <c r="BQ8" s="181" t="s">
        <v>31</v>
      </c>
      <c r="BR8" s="210">
        <f>SUM(F8,R8,X8,AD8,AJ8,AP8,AV8,BB8,BH8)</f>
        <v>3</v>
      </c>
      <c r="BS8" s="211">
        <f>BZ8</f>
        <v>1</v>
      </c>
      <c r="BT8" s="170">
        <f>SUM(J9,J10,J11,P9,P10,P11,V9,V10,V11,AB9,AB10,AB11,AH9,AH10,AH11,AN9,AN10,AN11,AT9,AT10,AT11,AZ9,AZ10,AZ11,BF9,BF10,BF11,D9,D10,D11)</f>
        <v>87</v>
      </c>
      <c r="BU8" s="181">
        <f>SUM(F9,F10,F11,L9,L10,L11,R9,R10,R11,X9,X10,X11,AD9,AD10,AD11,AJ9,AJ10,AJ11,AP9,AP10,AP11,AV9,AV10,AV11,BB9,BB10,BB11,BH9,BH10,BH11)</f>
        <v>79</v>
      </c>
      <c r="BV8" s="182">
        <f>CA8</f>
        <v>1.1012658227848102</v>
      </c>
      <c r="BW8" s="185">
        <f>IF($BX$49=$BX$50,RANK(CB8,CB$4:CB$43),"")</f>
        <v>2</v>
      </c>
      <c r="BX8" s="38">
        <f>SUM(D8:F8,J8:L8,P8:R8,V8:X8)</f>
        <v>6</v>
      </c>
      <c r="BY8" s="38">
        <f>BO8</f>
        <v>111</v>
      </c>
      <c r="BZ8" s="39">
        <f>IF(AND(P8="",R8=""),"",IF(BR8=0,5,SUM(D8,J8,P8,V8)/SUM(F8,L8,R8,X8)))</f>
        <v>1</v>
      </c>
      <c r="CA8" s="39">
        <f>IF(P9="","",BT8/BU8)</f>
        <v>1.1012658227848102</v>
      </c>
      <c r="CB8" s="40">
        <f>BY8*100+BZ8*10+CA8</f>
        <v>11111.101265822785</v>
      </c>
      <c r="CC8" s="188" t="str">
        <f>A9</f>
        <v>わかばA</v>
      </c>
      <c r="CD8" s="188" t="str">
        <f>A8</f>
        <v>尾張支部</v>
      </c>
      <c r="CE8" s="41" t="str">
        <f>IF(AND(D8=1,F8=1),1,"")</f>
        <v/>
      </c>
      <c r="CF8" s="41" t="str">
        <f>IF(AND(J8=1,L8=1),1,"")</f>
        <v/>
      </c>
      <c r="CG8" s="41" t="str">
        <f>IF(AND(P8=1,R8=1),1,"")</f>
        <v/>
      </c>
      <c r="CH8" s="41">
        <f>IF(AND(V8=1,X8=1),1,"")</f>
        <v>1</v>
      </c>
      <c r="CI8" s="41">
        <f>SUM(CE8:CH8)</f>
        <v>1</v>
      </c>
    </row>
    <row r="9" spans="1:92" ht="15.75" customHeight="1">
      <c r="A9" s="214" t="str">
        <f t="shared" si="18"/>
        <v>わかばA</v>
      </c>
      <c r="B9" s="235"/>
      <c r="C9" s="84">
        <f t="shared" ref="C9:C11" si="19">M5</f>
        <v>1</v>
      </c>
      <c r="D9" s="85">
        <f t="shared" ref="D9:D11" si="20">IF(L5="","",L5)</f>
        <v>15</v>
      </c>
      <c r="E9" s="53" t="s">
        <v>31</v>
      </c>
      <c r="F9" s="86">
        <f t="shared" ref="F9:F11" si="21">IF(J5="","",J5)</f>
        <v>9</v>
      </c>
      <c r="G9" s="87">
        <f>$I$5</f>
        <v>0</v>
      </c>
      <c r="H9" s="83"/>
      <c r="I9" s="42"/>
      <c r="J9" s="195"/>
      <c r="K9" s="189"/>
      <c r="L9" s="203"/>
      <c r="M9" s="43"/>
      <c r="N9" s="168"/>
      <c r="O9" s="44">
        <f t="shared" ref="O9:O11" si="22">IF(P9="","",IF(P9&gt;R9,1,0))</f>
        <v>0</v>
      </c>
      <c r="P9" s="45">
        <v>14</v>
      </c>
      <c r="Q9" s="46" t="s">
        <v>31</v>
      </c>
      <c r="R9" s="47">
        <v>15</v>
      </c>
      <c r="S9" s="48">
        <f t="shared" ref="S9:S11" si="23">IF(R9="","",IF(R9&gt;P9,1,0))</f>
        <v>1</v>
      </c>
      <c r="T9" s="168"/>
      <c r="U9" s="44">
        <f t="shared" ref="U9:U11" si="24">IF(V9="","",IF(V9&gt;X9,1,0))</f>
        <v>0</v>
      </c>
      <c r="V9" s="45">
        <v>14</v>
      </c>
      <c r="W9" s="80" t="s">
        <v>31</v>
      </c>
      <c r="X9" s="47">
        <v>15</v>
      </c>
      <c r="Y9" s="49">
        <f t="shared" ref="Y9:Y11" si="25">IF(X9="","",IF(X9&gt;V9,1,0))</f>
        <v>1</v>
      </c>
      <c r="Z9" s="168"/>
      <c r="AA9" s="44" t="str">
        <f t="shared" ref="AA9:AA11" si="26">IF(AB9="","",IF(AB9&gt;AD9,1,0))</f>
        <v/>
      </c>
      <c r="AB9" s="45"/>
      <c r="AC9" s="46" t="s">
        <v>31</v>
      </c>
      <c r="AD9" s="47"/>
      <c r="AE9" s="48" t="str">
        <f t="shared" ref="AE9:AE11" si="27">IF(AD9="","",IF(AD9&gt;AB9,1,0))</f>
        <v/>
      </c>
      <c r="AF9" s="168"/>
      <c r="AG9" s="46" t="str">
        <f t="shared" ref="AG9:AG11" si="28">IF(AH9="","",IF(AH9&gt;AJ9,1,0))</f>
        <v/>
      </c>
      <c r="AH9" s="56"/>
      <c r="AI9" s="46" t="s">
        <v>31</v>
      </c>
      <c r="AJ9" s="58"/>
      <c r="AK9" s="46" t="str">
        <f t="shared" ref="AK9:AK11" si="29">IF(AJ9="","",IF(AJ9&gt;AH9,1,0))</f>
        <v/>
      </c>
      <c r="AL9" s="168"/>
      <c r="AM9" s="46" t="str">
        <f t="shared" ref="AM9:AM11" si="30">IF(AN9="","",IF(AN9&gt;AP9,1,0))</f>
        <v/>
      </c>
      <c r="AN9" s="56"/>
      <c r="AO9" s="46" t="s">
        <v>31</v>
      </c>
      <c r="AP9" s="58"/>
      <c r="AQ9" s="46" t="str">
        <f t="shared" ref="AQ9:AQ11" si="31">IF(AP9="","",IF(AP9&gt;AN9,1,0))</f>
        <v/>
      </c>
      <c r="AR9" s="168"/>
      <c r="AS9" s="53" t="str">
        <f t="shared" ref="AS9:AS11" si="32">IF(AT9="","",IF(AT9&gt;AV9,1,0))</f>
        <v/>
      </c>
      <c r="AT9" s="54"/>
      <c r="AU9" s="53" t="s">
        <v>31</v>
      </c>
      <c r="AV9" s="55"/>
      <c r="AW9" s="53" t="str">
        <f t="shared" ref="AW9:AW11" si="33">IF(AV9="","",IF(AV9&gt;AT9,1,0))</f>
        <v/>
      </c>
      <c r="AX9" s="168"/>
      <c r="AY9" s="46" t="str">
        <f t="shared" ref="AY9:AY11" si="34">IF(AZ9="","",IF(AZ9&gt;BB9,1,0))</f>
        <v/>
      </c>
      <c r="AZ9" s="56"/>
      <c r="BA9" s="46" t="s">
        <v>31</v>
      </c>
      <c r="BB9" s="58"/>
      <c r="BC9" s="46" t="str">
        <f t="shared" ref="BC9:BC11" si="35">IF(BB9="","",IF(BB9&gt;AZ9,1,0))</f>
        <v/>
      </c>
      <c r="BD9" s="168"/>
      <c r="BE9" s="46" t="str">
        <f t="shared" ref="BE9:BE11" si="36">IF(BF9="","",IF(BF9&gt;BH9,1,0))</f>
        <v/>
      </c>
      <c r="BF9" s="56"/>
      <c r="BG9" s="46" t="s">
        <v>31</v>
      </c>
      <c r="BH9" s="58"/>
      <c r="BI9" s="44" t="str">
        <f t="shared" ref="BI9:BI11" si="37">IF(BH9="","",IF(BH9&gt;BF9,1,0))</f>
        <v/>
      </c>
      <c r="BJ9" s="195"/>
      <c r="BK9" s="189"/>
      <c r="BL9" s="189"/>
      <c r="BM9" s="189"/>
      <c r="BN9" s="203"/>
      <c r="BO9" s="208"/>
      <c r="BP9" s="168"/>
      <c r="BQ9" s="172"/>
      <c r="BR9" s="183"/>
      <c r="BS9" s="212"/>
      <c r="BT9" s="168"/>
      <c r="BU9" s="172"/>
      <c r="BV9" s="183"/>
      <c r="BW9" s="186"/>
      <c r="BZ9" s="39"/>
      <c r="CB9" s="40"/>
      <c r="CC9" s="189"/>
      <c r="CD9" s="189"/>
    </row>
    <row r="10" spans="1:92" ht="15.75" customHeight="1">
      <c r="A10" s="212"/>
      <c r="B10" s="235"/>
      <c r="C10" s="84">
        <f t="shared" si="19"/>
        <v>1</v>
      </c>
      <c r="D10" s="85">
        <f t="shared" si="20"/>
        <v>15</v>
      </c>
      <c r="E10" s="53" t="s">
        <v>31</v>
      </c>
      <c r="F10" s="86">
        <f t="shared" si="21"/>
        <v>14</v>
      </c>
      <c r="G10" s="87">
        <f t="shared" ref="G10:G11" si="38">I6</f>
        <v>0</v>
      </c>
      <c r="H10" s="83"/>
      <c r="I10" s="42"/>
      <c r="J10" s="195"/>
      <c r="K10" s="189"/>
      <c r="L10" s="203"/>
      <c r="M10" s="43"/>
      <c r="N10" s="168"/>
      <c r="O10" s="44">
        <f t="shared" si="22"/>
        <v>0</v>
      </c>
      <c r="P10" s="59">
        <v>14</v>
      </c>
      <c r="Q10" s="46" t="s">
        <v>31</v>
      </c>
      <c r="R10" s="60">
        <v>15</v>
      </c>
      <c r="S10" s="48">
        <f t="shared" si="23"/>
        <v>1</v>
      </c>
      <c r="T10" s="168"/>
      <c r="U10" s="44">
        <f t="shared" si="24"/>
        <v>1</v>
      </c>
      <c r="V10" s="59">
        <v>15</v>
      </c>
      <c r="W10" s="80" t="s">
        <v>31</v>
      </c>
      <c r="X10" s="60">
        <v>11</v>
      </c>
      <c r="Y10" s="49">
        <f t="shared" si="25"/>
        <v>0</v>
      </c>
      <c r="Z10" s="168"/>
      <c r="AA10" s="44" t="str">
        <f t="shared" si="26"/>
        <v/>
      </c>
      <c r="AB10" s="59"/>
      <c r="AC10" s="46" t="s">
        <v>31</v>
      </c>
      <c r="AD10" s="60"/>
      <c r="AE10" s="48" t="str">
        <f t="shared" si="27"/>
        <v/>
      </c>
      <c r="AF10" s="168"/>
      <c r="AG10" s="46" t="str">
        <f t="shared" si="28"/>
        <v/>
      </c>
      <c r="AH10" s="57"/>
      <c r="AI10" s="46" t="s">
        <v>31</v>
      </c>
      <c r="AJ10" s="63"/>
      <c r="AK10" s="46" t="str">
        <f t="shared" si="29"/>
        <v/>
      </c>
      <c r="AL10" s="168"/>
      <c r="AM10" s="46" t="str">
        <f t="shared" si="30"/>
        <v/>
      </c>
      <c r="AN10" s="57"/>
      <c r="AO10" s="46" t="s">
        <v>31</v>
      </c>
      <c r="AP10" s="63"/>
      <c r="AQ10" s="46" t="str">
        <f t="shared" si="31"/>
        <v/>
      </c>
      <c r="AR10" s="168"/>
      <c r="AS10" s="53" t="str">
        <f t="shared" si="32"/>
        <v/>
      </c>
      <c r="AT10" s="53"/>
      <c r="AU10" s="53" t="s">
        <v>31</v>
      </c>
      <c r="AV10" s="62"/>
      <c r="AW10" s="53" t="str">
        <f t="shared" si="33"/>
        <v/>
      </c>
      <c r="AX10" s="168"/>
      <c r="AY10" s="46" t="str">
        <f t="shared" si="34"/>
        <v/>
      </c>
      <c r="AZ10" s="57"/>
      <c r="BA10" s="46" t="s">
        <v>31</v>
      </c>
      <c r="BB10" s="63"/>
      <c r="BC10" s="46" t="str">
        <f t="shared" si="35"/>
        <v/>
      </c>
      <c r="BD10" s="168"/>
      <c r="BE10" s="46" t="str">
        <f t="shared" si="36"/>
        <v/>
      </c>
      <c r="BF10" s="57"/>
      <c r="BG10" s="46" t="s">
        <v>31</v>
      </c>
      <c r="BH10" s="63"/>
      <c r="BI10" s="44" t="str">
        <f t="shared" si="37"/>
        <v/>
      </c>
      <c r="BJ10" s="195"/>
      <c r="BK10" s="189"/>
      <c r="BL10" s="189"/>
      <c r="BM10" s="189"/>
      <c r="BN10" s="203"/>
      <c r="BO10" s="208"/>
      <c r="BP10" s="168"/>
      <c r="BQ10" s="172"/>
      <c r="BR10" s="183"/>
      <c r="BS10" s="212"/>
      <c r="BT10" s="168"/>
      <c r="BU10" s="172"/>
      <c r="BV10" s="183"/>
      <c r="BW10" s="186"/>
      <c r="BZ10" s="39"/>
      <c r="CB10" s="40"/>
      <c r="CC10" s="189"/>
      <c r="CD10" s="189"/>
    </row>
    <row r="11" spans="1:92" ht="15.75" customHeight="1">
      <c r="A11" s="213"/>
      <c r="B11" s="236"/>
      <c r="C11" s="88" t="str">
        <f t="shared" si="19"/>
        <v/>
      </c>
      <c r="D11" s="89" t="str">
        <f t="shared" si="20"/>
        <v/>
      </c>
      <c r="E11" s="74" t="s">
        <v>31</v>
      </c>
      <c r="F11" s="90" t="str">
        <f t="shared" si="21"/>
        <v/>
      </c>
      <c r="G11" s="91" t="str">
        <f t="shared" si="38"/>
        <v/>
      </c>
      <c r="H11" s="92"/>
      <c r="I11" s="64"/>
      <c r="J11" s="196"/>
      <c r="K11" s="198"/>
      <c r="L11" s="204"/>
      <c r="M11" s="65"/>
      <c r="N11" s="191"/>
      <c r="O11" s="66" t="str">
        <f t="shared" si="22"/>
        <v/>
      </c>
      <c r="P11" s="67"/>
      <c r="Q11" s="68" t="s">
        <v>31</v>
      </c>
      <c r="R11" s="69"/>
      <c r="S11" s="70" t="str">
        <f t="shared" si="23"/>
        <v/>
      </c>
      <c r="T11" s="191"/>
      <c r="U11" s="66" t="str">
        <f t="shared" si="24"/>
        <v/>
      </c>
      <c r="V11" s="67"/>
      <c r="W11" s="68" t="s">
        <v>31</v>
      </c>
      <c r="X11" s="69"/>
      <c r="Y11" s="71" t="str">
        <f t="shared" si="25"/>
        <v/>
      </c>
      <c r="Z11" s="191"/>
      <c r="AA11" s="66" t="str">
        <f t="shared" si="26"/>
        <v/>
      </c>
      <c r="AB11" s="67"/>
      <c r="AC11" s="68" t="s">
        <v>31</v>
      </c>
      <c r="AD11" s="69"/>
      <c r="AE11" s="70" t="str">
        <f t="shared" si="27"/>
        <v/>
      </c>
      <c r="AF11" s="191"/>
      <c r="AG11" s="68" t="str">
        <f t="shared" si="28"/>
        <v/>
      </c>
      <c r="AH11" s="76"/>
      <c r="AI11" s="68" t="s">
        <v>31</v>
      </c>
      <c r="AJ11" s="77"/>
      <c r="AK11" s="68" t="str">
        <f t="shared" si="29"/>
        <v/>
      </c>
      <c r="AL11" s="191"/>
      <c r="AM11" s="68" t="str">
        <f t="shared" si="30"/>
        <v/>
      </c>
      <c r="AN11" s="76"/>
      <c r="AO11" s="68" t="s">
        <v>31</v>
      </c>
      <c r="AP11" s="77"/>
      <c r="AQ11" s="68" t="str">
        <f t="shared" si="31"/>
        <v/>
      </c>
      <c r="AR11" s="191"/>
      <c r="AS11" s="74" t="str">
        <f t="shared" si="32"/>
        <v/>
      </c>
      <c r="AT11" s="74"/>
      <c r="AU11" s="74" t="s">
        <v>31</v>
      </c>
      <c r="AV11" s="75"/>
      <c r="AW11" s="74" t="str">
        <f t="shared" si="33"/>
        <v/>
      </c>
      <c r="AX11" s="191"/>
      <c r="AY11" s="68" t="str">
        <f t="shared" si="34"/>
        <v/>
      </c>
      <c r="AZ11" s="76"/>
      <c r="BA11" s="68" t="s">
        <v>31</v>
      </c>
      <c r="BB11" s="77"/>
      <c r="BC11" s="68" t="str">
        <f t="shared" si="35"/>
        <v/>
      </c>
      <c r="BD11" s="191"/>
      <c r="BE11" s="68" t="str">
        <f t="shared" si="36"/>
        <v/>
      </c>
      <c r="BF11" s="76"/>
      <c r="BG11" s="68" t="s">
        <v>31</v>
      </c>
      <c r="BH11" s="77"/>
      <c r="BI11" s="66" t="str">
        <f t="shared" si="37"/>
        <v/>
      </c>
      <c r="BJ11" s="196"/>
      <c r="BK11" s="198"/>
      <c r="BL11" s="198"/>
      <c r="BM11" s="198"/>
      <c r="BN11" s="204"/>
      <c r="BO11" s="209"/>
      <c r="BP11" s="191"/>
      <c r="BQ11" s="173"/>
      <c r="BR11" s="184"/>
      <c r="BS11" s="213"/>
      <c r="BT11" s="191"/>
      <c r="BU11" s="173"/>
      <c r="BV11" s="184"/>
      <c r="BW11" s="187"/>
      <c r="BZ11" s="39"/>
      <c r="CB11" s="40"/>
      <c r="CC11" s="189"/>
      <c r="CD11" s="189"/>
    </row>
    <row r="12" spans="1:92" ht="15.75" customHeight="1">
      <c r="A12" s="78" t="str">
        <f t="shared" ref="A12:A13" si="39">P2</f>
        <v>名古屋支部</v>
      </c>
      <c r="B12" s="276" t="str">
        <f>N4</f>
        <v>③</v>
      </c>
      <c r="D12" s="22">
        <f>$R$4</f>
        <v>2</v>
      </c>
      <c r="E12" s="80" t="str">
        <f>Q4</f>
        <v>③</v>
      </c>
      <c r="F12" s="24">
        <f>P4</f>
        <v>0</v>
      </c>
      <c r="G12" s="93"/>
      <c r="H12" s="273" t="str">
        <f>N8</f>
        <v>②</v>
      </c>
      <c r="J12" s="79">
        <f>R8</f>
        <v>2</v>
      </c>
      <c r="K12" s="94" t="str">
        <f>Q8</f>
        <v>②</v>
      </c>
      <c r="L12" s="81">
        <f>P8</f>
        <v>0</v>
      </c>
      <c r="M12" s="82"/>
      <c r="N12" s="83"/>
      <c r="O12" s="42"/>
      <c r="P12" s="200"/>
      <c r="Q12" s="201"/>
      <c r="R12" s="202"/>
      <c r="S12" s="21"/>
      <c r="T12" s="205" t="s">
        <v>34</v>
      </c>
      <c r="U12" s="6"/>
      <c r="V12" s="22">
        <f>IF(V13="","",SUM(U13:U15))</f>
        <v>0</v>
      </c>
      <c r="W12" s="23" t="s">
        <v>34</v>
      </c>
      <c r="X12" s="24">
        <f>IF(X13="","",SUM(Y13:Y15))</f>
        <v>2</v>
      </c>
      <c r="Y12" s="25"/>
      <c r="Z12" s="205" t="s">
        <v>34</v>
      </c>
      <c r="AA12" s="26" t="str">
        <f>IF(AB13="","",SUM(AA13:AA15))</f>
        <v/>
      </c>
      <c r="AB12" s="27"/>
      <c r="AC12" s="23" t="s">
        <v>31</v>
      </c>
      <c r="AD12" s="28" t="str">
        <f>IF(AD13="","",SUM(AE13:AE15))</f>
        <v/>
      </c>
      <c r="AE12" s="29"/>
      <c r="AF12" s="170"/>
      <c r="AG12" s="33" t="str">
        <f>IF(AH13="","",SUM(AG13:AG15))</f>
        <v/>
      </c>
      <c r="AH12" s="34"/>
      <c r="AI12" s="35" t="s">
        <v>31</v>
      </c>
      <c r="AJ12" s="33" t="str">
        <f>IF(AJ13="","",SUM(AK13:AK15))</f>
        <v/>
      </c>
      <c r="AK12" s="34"/>
      <c r="AL12" s="205" t="s">
        <v>36</v>
      </c>
      <c r="AM12" s="26" t="str">
        <f>IF(AN13="","",SUM(AM13:AM15))</f>
        <v/>
      </c>
      <c r="AN12" s="29"/>
      <c r="AO12" s="23" t="s">
        <v>31</v>
      </c>
      <c r="AP12" s="26" t="str">
        <f>IF(AP13="","",SUM(AQ13:AQ15))</f>
        <v/>
      </c>
      <c r="AQ12" s="29"/>
      <c r="AR12" s="205"/>
      <c r="AS12" s="26" t="str">
        <f>IF(AT13="","",SUM(AS13:AS15))</f>
        <v/>
      </c>
      <c r="AT12" s="29"/>
      <c r="AU12" s="23" t="s">
        <v>31</v>
      </c>
      <c r="AV12" s="26" t="str">
        <f>IF(AV13="","",SUM(AW13:AW15))</f>
        <v/>
      </c>
      <c r="AW12" s="29"/>
      <c r="AX12" s="205"/>
      <c r="AY12" s="26" t="str">
        <f>IF(AZ13="","",SUM(AY13:AY15))</f>
        <v/>
      </c>
      <c r="AZ12" s="29"/>
      <c r="BA12" s="23" t="s">
        <v>31</v>
      </c>
      <c r="BB12" s="26" t="str">
        <f>IF(BB13="","",SUM(BC13:BC15))</f>
        <v/>
      </c>
      <c r="BC12" s="29"/>
      <c r="BD12" s="205"/>
      <c r="BE12" s="26" t="str">
        <f>IF(BF13="","",SUM(BE13:BE15))</f>
        <v/>
      </c>
      <c r="BF12" s="29"/>
      <c r="BG12" s="23" t="s">
        <v>31</v>
      </c>
      <c r="BH12" s="26" t="str">
        <f>IF(BH13="","",SUM(BI13:BI15))</f>
        <v/>
      </c>
      <c r="BI12" s="36"/>
      <c r="BJ12" s="194">
        <f>SUMPRODUCT((J12=2)+(D12=2)+(V12=2)+(AA12=2)+(AG12=2)+(AM12=2)+(AS12=2)+(AY12=2)+(BE12=2))</f>
        <v>2</v>
      </c>
      <c r="BK12" s="197" t="s">
        <v>31</v>
      </c>
      <c r="BL12" s="199">
        <f>CI12</f>
        <v>0</v>
      </c>
      <c r="BM12" s="197" t="s">
        <v>31</v>
      </c>
      <c r="BN12" s="206">
        <f>SUMPRODUCT((L12=2)+(F12=2)+(X12=2)+(AD12=2)+(AJ12=2)+(AP12=2)+(AV12=2)+(BB12=2)+(BH12=2))</f>
        <v>1</v>
      </c>
      <c r="BO12" s="207">
        <f>BJ12*100+BL12*10+BN12</f>
        <v>201</v>
      </c>
      <c r="BP12" s="170">
        <f>SUM(D12,J12,O12,V12,AA12,AG12,AM12,AS12,AY12,BE12)</f>
        <v>4</v>
      </c>
      <c r="BQ12" s="181" t="s">
        <v>31</v>
      </c>
      <c r="BR12" s="210">
        <f>SUM(F12,L12,X12,AD12,AJ12,AP12,AV12,BB12,BH12)</f>
        <v>2</v>
      </c>
      <c r="BS12" s="211">
        <f>BZ12</f>
        <v>2</v>
      </c>
      <c r="BT12" s="170">
        <f>SUM(J13,J14,J15,P13,P14,P15,V13,V14,V15,AB13,AB14,AB15,AH13,AH14,AH15,AN13,AN14,AN15,AT13,AT14,AT15,AZ13,AZ14,AZ15,BF13,BF14,BF15,D13,D14,D15)</f>
        <v>87</v>
      </c>
      <c r="BU12" s="181">
        <f>SUM(F13,F14,F15,L13,L14,L15,R13,R14,R15,X13,X14,X15,AD13,AD14,AD15,AJ13,AJ14,AJ15,AP13,AP14,AP15,AV13,AV14,AV15,BB13,BB14,BB15,BH13,BH14,BH15)</f>
        <v>74</v>
      </c>
      <c r="BV12" s="182">
        <f>CA12</f>
        <v>1.1756756756756757</v>
      </c>
      <c r="BW12" s="185">
        <f>IF($BX$49=$BX$50,RANK(CB12,CB$4:CB$43),"")</f>
        <v>1</v>
      </c>
      <c r="BX12" s="38">
        <f>SUM(D12:F12,J12:L12,P12:R12,V12:X12)</f>
        <v>6</v>
      </c>
      <c r="BY12" s="38">
        <f>BO12</f>
        <v>201</v>
      </c>
      <c r="BZ12" s="39">
        <f>IF(AND(D12="",F12=""),"",IF(BR12=0,5,SUM(D12,J12,P12,V12)/SUM(F12,L12,R12,X12)))</f>
        <v>2</v>
      </c>
      <c r="CA12" s="39">
        <f>IF(D12="","",BT12/BU12)</f>
        <v>1.1756756756756757</v>
      </c>
      <c r="CB12" s="40">
        <f>BY12*100+BZ12*10+CA12</f>
        <v>20121.175675675677</v>
      </c>
      <c r="CC12" s="188" t="str">
        <f>A13</f>
        <v>中川クラブ</v>
      </c>
      <c r="CD12" s="188" t="str">
        <f>A12</f>
        <v>名古屋支部</v>
      </c>
      <c r="CE12" s="41" t="str">
        <f>IF(AND(D12=1,F12=1),1,"")</f>
        <v/>
      </c>
      <c r="CF12" s="41" t="str">
        <f>IF(AND(J12=1,L12=1),1,"")</f>
        <v/>
      </c>
      <c r="CG12" s="41" t="str">
        <f>IF(AND(P12=1,R12=1),1,"")</f>
        <v/>
      </c>
      <c r="CH12" s="41" t="str">
        <f>IF(AND(V12=1,X12=1),1,"")</f>
        <v/>
      </c>
      <c r="CI12" s="41">
        <f>SUM(CE12:CH12)</f>
        <v>0</v>
      </c>
    </row>
    <row r="13" spans="1:92" ht="15.75" customHeight="1">
      <c r="A13" s="214" t="str">
        <f t="shared" si="39"/>
        <v>中川クラブ</v>
      </c>
      <c r="B13" s="235"/>
      <c r="C13" s="84">
        <f t="shared" ref="C13:C15" si="40">S5</f>
        <v>1</v>
      </c>
      <c r="D13" s="85">
        <f t="shared" ref="D13:D15" si="41">IF(R5="","",R5)</f>
        <v>15</v>
      </c>
      <c r="E13" s="54" t="s">
        <v>31</v>
      </c>
      <c r="F13" s="86">
        <f t="shared" ref="F13:F15" si="42">IF(P5="","",P5)</f>
        <v>5</v>
      </c>
      <c r="G13" s="87">
        <f t="shared" ref="G13:G15" si="43">O5</f>
        <v>0</v>
      </c>
      <c r="H13" s="274"/>
      <c r="I13" s="62">
        <f t="shared" ref="I13:I15" si="44">S9</f>
        <v>1</v>
      </c>
      <c r="J13" s="85">
        <f t="shared" ref="J13:J15" si="45">IF(R9="","",R9)</f>
        <v>15</v>
      </c>
      <c r="K13" s="53" t="s">
        <v>31</v>
      </c>
      <c r="L13" s="86">
        <f t="shared" ref="L13:L15" si="46">IF(P9="","",P9)</f>
        <v>14</v>
      </c>
      <c r="M13" s="95">
        <f t="shared" ref="M13:M15" si="47">O9</f>
        <v>0</v>
      </c>
      <c r="N13" s="83"/>
      <c r="O13" s="42"/>
      <c r="P13" s="195"/>
      <c r="Q13" s="189"/>
      <c r="R13" s="203"/>
      <c r="S13" s="43"/>
      <c r="T13" s="168"/>
      <c r="U13" s="44">
        <f t="shared" ref="U13:U15" si="48">IF(V13="","",IF(V13&gt;X13,1,0))</f>
        <v>0</v>
      </c>
      <c r="V13" s="45">
        <v>13</v>
      </c>
      <c r="W13" s="46" t="s">
        <v>31</v>
      </c>
      <c r="X13" s="47">
        <v>15</v>
      </c>
      <c r="Y13" s="49">
        <f t="shared" ref="Y13:Y15" si="49">IF(X13="","",IF(X13&gt;V13,1,0))</f>
        <v>1</v>
      </c>
      <c r="Z13" s="168"/>
      <c r="AA13" s="44" t="str">
        <f t="shared" ref="AA13:AA15" si="50">IF(AB13="","",IF(AB13&gt;AD13,1,0))</f>
        <v/>
      </c>
      <c r="AB13" s="45"/>
      <c r="AC13" s="46" t="s">
        <v>31</v>
      </c>
      <c r="AD13" s="47"/>
      <c r="AE13" s="48" t="str">
        <f t="shared" ref="AE13:AE15" si="51">IF(AD13="","",IF(AD13&gt;AB13,1,0))</f>
        <v/>
      </c>
      <c r="AF13" s="168"/>
      <c r="AG13" s="53"/>
      <c r="AH13" s="54"/>
      <c r="AI13" s="53" t="s">
        <v>31</v>
      </c>
      <c r="AJ13" s="55"/>
      <c r="AK13" s="53" t="str">
        <f t="shared" ref="AK13:AK15" si="52">IF(AJ13="","",IF(AJ13&gt;AH13,1,0))</f>
        <v/>
      </c>
      <c r="AL13" s="168"/>
      <c r="AM13" s="46" t="str">
        <f t="shared" ref="AM13:AM15" si="53">IF(AN13="","",IF(AN13&gt;AP13,1,0))</f>
        <v/>
      </c>
      <c r="AN13" s="56"/>
      <c r="AO13" s="46" t="s">
        <v>31</v>
      </c>
      <c r="AP13" s="58"/>
      <c r="AQ13" s="46" t="str">
        <f t="shared" ref="AQ13:AQ15" si="54">IF(AP13="","",IF(AP13&gt;AN13,1,0))</f>
        <v/>
      </c>
      <c r="AR13" s="168"/>
      <c r="AS13" s="46" t="str">
        <f t="shared" ref="AS13:AS15" si="55">IF(AT13="","",IF(AT13&gt;AV13,1,0))</f>
        <v/>
      </c>
      <c r="AT13" s="56"/>
      <c r="AU13" s="46" t="s">
        <v>31</v>
      </c>
      <c r="AV13" s="58"/>
      <c r="AW13" s="46" t="str">
        <f t="shared" ref="AW13:AW15" si="56">IF(AV13="","",IF(AV13&gt;AT13,1,0))</f>
        <v/>
      </c>
      <c r="AX13" s="168"/>
      <c r="AY13" s="46" t="str">
        <f t="shared" ref="AY13:AY15" si="57">IF(AZ13="","",IF(AZ13&gt;BB13,1,0))</f>
        <v/>
      </c>
      <c r="AZ13" s="56"/>
      <c r="BA13" s="46" t="s">
        <v>31</v>
      </c>
      <c r="BB13" s="58"/>
      <c r="BC13" s="46" t="str">
        <f t="shared" ref="BC13:BC15" si="58">IF(BB13="","",IF(BB13&gt;AZ13,1,0))</f>
        <v/>
      </c>
      <c r="BD13" s="168"/>
      <c r="BE13" s="46" t="str">
        <f t="shared" ref="BE13:BE15" si="59">IF(BF13="","",IF(BF13&gt;BH13,1,0))</f>
        <v/>
      </c>
      <c r="BF13" s="56"/>
      <c r="BG13" s="46" t="s">
        <v>31</v>
      </c>
      <c r="BH13" s="58"/>
      <c r="BI13" s="44" t="str">
        <f t="shared" ref="BI13:BI15" si="60">IF(BH13="","",IF(BH13&gt;BF13,1,0))</f>
        <v/>
      </c>
      <c r="BJ13" s="195"/>
      <c r="BK13" s="189"/>
      <c r="BL13" s="189"/>
      <c r="BM13" s="189"/>
      <c r="BN13" s="203"/>
      <c r="BO13" s="208"/>
      <c r="BP13" s="168"/>
      <c r="BQ13" s="172"/>
      <c r="BR13" s="183"/>
      <c r="BS13" s="212"/>
      <c r="BT13" s="168"/>
      <c r="BU13" s="172"/>
      <c r="BV13" s="183"/>
      <c r="BW13" s="186"/>
      <c r="BZ13" s="39"/>
      <c r="CB13" s="40"/>
      <c r="CC13" s="189"/>
      <c r="CD13" s="189"/>
    </row>
    <row r="14" spans="1:92" ht="15.75" customHeight="1">
      <c r="A14" s="212"/>
      <c r="B14" s="235"/>
      <c r="C14" s="84">
        <f t="shared" si="40"/>
        <v>1</v>
      </c>
      <c r="D14" s="85">
        <f t="shared" si="41"/>
        <v>15</v>
      </c>
      <c r="E14" s="53" t="s">
        <v>31</v>
      </c>
      <c r="F14" s="86">
        <f t="shared" si="42"/>
        <v>11</v>
      </c>
      <c r="G14" s="87">
        <f t="shared" si="43"/>
        <v>0</v>
      </c>
      <c r="H14" s="274"/>
      <c r="I14" s="62">
        <f t="shared" si="44"/>
        <v>1</v>
      </c>
      <c r="J14" s="85">
        <f t="shared" si="45"/>
        <v>15</v>
      </c>
      <c r="K14" s="53" t="s">
        <v>31</v>
      </c>
      <c r="L14" s="86">
        <f t="shared" si="46"/>
        <v>14</v>
      </c>
      <c r="M14" s="96">
        <f t="shared" si="47"/>
        <v>0</v>
      </c>
      <c r="N14" s="83"/>
      <c r="O14" s="42"/>
      <c r="P14" s="195"/>
      <c r="Q14" s="189"/>
      <c r="R14" s="203"/>
      <c r="S14" s="43"/>
      <c r="T14" s="168"/>
      <c r="U14" s="44">
        <f t="shared" si="48"/>
        <v>0</v>
      </c>
      <c r="V14" s="59">
        <v>14</v>
      </c>
      <c r="W14" s="46" t="s">
        <v>31</v>
      </c>
      <c r="X14" s="60">
        <v>15</v>
      </c>
      <c r="Y14" s="49">
        <f t="shared" si="49"/>
        <v>1</v>
      </c>
      <c r="Z14" s="168"/>
      <c r="AA14" s="44" t="str">
        <f t="shared" si="50"/>
        <v/>
      </c>
      <c r="AB14" s="59"/>
      <c r="AC14" s="46" t="s">
        <v>31</v>
      </c>
      <c r="AD14" s="60"/>
      <c r="AE14" s="48" t="str">
        <f t="shared" si="51"/>
        <v/>
      </c>
      <c r="AF14" s="168"/>
      <c r="AG14" s="53"/>
      <c r="AH14" s="53"/>
      <c r="AI14" s="53" t="s">
        <v>31</v>
      </c>
      <c r="AJ14" s="62"/>
      <c r="AK14" s="53" t="str">
        <f t="shared" si="52"/>
        <v/>
      </c>
      <c r="AL14" s="168"/>
      <c r="AM14" s="46" t="str">
        <f t="shared" si="53"/>
        <v/>
      </c>
      <c r="AN14" s="57"/>
      <c r="AO14" s="46" t="s">
        <v>31</v>
      </c>
      <c r="AP14" s="63"/>
      <c r="AQ14" s="46" t="str">
        <f t="shared" si="54"/>
        <v/>
      </c>
      <c r="AR14" s="168"/>
      <c r="AS14" s="46" t="str">
        <f t="shared" si="55"/>
        <v/>
      </c>
      <c r="AT14" s="57"/>
      <c r="AU14" s="46" t="s">
        <v>31</v>
      </c>
      <c r="AV14" s="63"/>
      <c r="AW14" s="46" t="str">
        <f t="shared" si="56"/>
        <v/>
      </c>
      <c r="AX14" s="168"/>
      <c r="AY14" s="46" t="str">
        <f t="shared" si="57"/>
        <v/>
      </c>
      <c r="AZ14" s="57"/>
      <c r="BA14" s="46" t="s">
        <v>31</v>
      </c>
      <c r="BB14" s="63"/>
      <c r="BC14" s="46" t="str">
        <f t="shared" si="58"/>
        <v/>
      </c>
      <c r="BD14" s="168"/>
      <c r="BE14" s="46" t="str">
        <f t="shared" si="59"/>
        <v/>
      </c>
      <c r="BF14" s="57"/>
      <c r="BG14" s="46" t="s">
        <v>31</v>
      </c>
      <c r="BH14" s="63"/>
      <c r="BI14" s="44" t="str">
        <f t="shared" si="60"/>
        <v/>
      </c>
      <c r="BJ14" s="195"/>
      <c r="BK14" s="189"/>
      <c r="BL14" s="189"/>
      <c r="BM14" s="189"/>
      <c r="BN14" s="203"/>
      <c r="BO14" s="208"/>
      <c r="BP14" s="168"/>
      <c r="BQ14" s="172"/>
      <c r="BR14" s="183"/>
      <c r="BS14" s="212"/>
      <c r="BT14" s="168"/>
      <c r="BU14" s="172"/>
      <c r="BV14" s="183"/>
      <c r="BW14" s="186"/>
      <c r="BZ14" s="39"/>
      <c r="CB14" s="40"/>
      <c r="CC14" s="189"/>
      <c r="CD14" s="189"/>
    </row>
    <row r="15" spans="1:92" ht="15.75" customHeight="1">
      <c r="A15" s="213"/>
      <c r="B15" s="277"/>
      <c r="C15" s="97" t="str">
        <f t="shared" si="40"/>
        <v/>
      </c>
      <c r="D15" s="89" t="str">
        <f t="shared" si="41"/>
        <v/>
      </c>
      <c r="E15" s="74" t="s">
        <v>31</v>
      </c>
      <c r="F15" s="90" t="str">
        <f t="shared" si="42"/>
        <v/>
      </c>
      <c r="G15" s="98" t="str">
        <f t="shared" si="43"/>
        <v/>
      </c>
      <c r="H15" s="275"/>
      <c r="I15" s="75" t="str">
        <f t="shared" si="44"/>
        <v/>
      </c>
      <c r="J15" s="89" t="str">
        <f t="shared" si="45"/>
        <v/>
      </c>
      <c r="K15" s="74" t="s">
        <v>31</v>
      </c>
      <c r="L15" s="90" t="str">
        <f t="shared" si="46"/>
        <v/>
      </c>
      <c r="M15" s="99" t="str">
        <f t="shared" si="47"/>
        <v/>
      </c>
      <c r="N15" s="92"/>
      <c r="O15" s="64"/>
      <c r="P15" s="196"/>
      <c r="Q15" s="198"/>
      <c r="R15" s="204"/>
      <c r="S15" s="65"/>
      <c r="T15" s="191"/>
      <c r="U15" s="66" t="str">
        <f t="shared" si="48"/>
        <v/>
      </c>
      <c r="V15" s="67"/>
      <c r="W15" s="68" t="s">
        <v>31</v>
      </c>
      <c r="X15" s="69"/>
      <c r="Y15" s="71" t="str">
        <f t="shared" si="49"/>
        <v/>
      </c>
      <c r="Z15" s="191"/>
      <c r="AA15" s="66" t="str">
        <f t="shared" si="50"/>
        <v/>
      </c>
      <c r="AB15" s="67"/>
      <c r="AC15" s="68" t="s">
        <v>31</v>
      </c>
      <c r="AD15" s="69"/>
      <c r="AE15" s="70" t="str">
        <f t="shared" si="51"/>
        <v/>
      </c>
      <c r="AF15" s="191"/>
      <c r="AG15" s="74" t="str">
        <f>IF(AH15="","",IF(AH15&gt;AJ15,1,0))</f>
        <v/>
      </c>
      <c r="AH15" s="74"/>
      <c r="AI15" s="74" t="s">
        <v>31</v>
      </c>
      <c r="AJ15" s="75"/>
      <c r="AK15" s="74" t="str">
        <f t="shared" si="52"/>
        <v/>
      </c>
      <c r="AL15" s="191"/>
      <c r="AM15" s="68" t="str">
        <f t="shared" si="53"/>
        <v/>
      </c>
      <c r="AN15" s="76"/>
      <c r="AO15" s="68" t="s">
        <v>31</v>
      </c>
      <c r="AP15" s="77"/>
      <c r="AQ15" s="68" t="str">
        <f t="shared" si="54"/>
        <v/>
      </c>
      <c r="AR15" s="191"/>
      <c r="AS15" s="68" t="str">
        <f t="shared" si="55"/>
        <v/>
      </c>
      <c r="AT15" s="76"/>
      <c r="AU15" s="68" t="s">
        <v>31</v>
      </c>
      <c r="AV15" s="77"/>
      <c r="AW15" s="68" t="str">
        <f t="shared" si="56"/>
        <v/>
      </c>
      <c r="AX15" s="191"/>
      <c r="AY15" s="68" t="str">
        <f t="shared" si="57"/>
        <v/>
      </c>
      <c r="AZ15" s="76"/>
      <c r="BA15" s="68" t="s">
        <v>31</v>
      </c>
      <c r="BB15" s="77"/>
      <c r="BC15" s="68" t="str">
        <f t="shared" si="58"/>
        <v/>
      </c>
      <c r="BD15" s="191"/>
      <c r="BE15" s="68" t="str">
        <f t="shared" si="59"/>
        <v/>
      </c>
      <c r="BF15" s="76"/>
      <c r="BG15" s="68" t="s">
        <v>31</v>
      </c>
      <c r="BH15" s="77"/>
      <c r="BI15" s="66" t="str">
        <f t="shared" si="60"/>
        <v/>
      </c>
      <c r="BJ15" s="196"/>
      <c r="BK15" s="198"/>
      <c r="BL15" s="198"/>
      <c r="BM15" s="198"/>
      <c r="BN15" s="204"/>
      <c r="BO15" s="209"/>
      <c r="BP15" s="191"/>
      <c r="BQ15" s="173"/>
      <c r="BR15" s="184"/>
      <c r="BS15" s="213"/>
      <c r="BT15" s="191"/>
      <c r="BU15" s="173"/>
      <c r="BV15" s="184"/>
      <c r="BW15" s="187"/>
      <c r="BZ15" s="39"/>
      <c r="CB15" s="40"/>
      <c r="CC15" s="189"/>
      <c r="CD15" s="189"/>
    </row>
    <row r="16" spans="1:92" ht="15.75" customHeight="1">
      <c r="A16" s="78" t="str">
        <f t="shared" ref="A16:A17" si="61">V2</f>
        <v>名古屋支部</v>
      </c>
      <c r="B16" s="272" t="str">
        <f>T4</f>
        <v>①</v>
      </c>
      <c r="D16" s="22">
        <f>X4</f>
        <v>0</v>
      </c>
      <c r="E16" s="23" t="str">
        <f>W4</f>
        <v>①</v>
      </c>
      <c r="F16" s="24">
        <f>V4</f>
        <v>2</v>
      </c>
      <c r="G16" s="93"/>
      <c r="H16" s="259" t="str">
        <f>$T$8</f>
        <v>④</v>
      </c>
      <c r="J16" s="22">
        <f>X8</f>
        <v>1</v>
      </c>
      <c r="K16" s="23" t="str">
        <f>W8</f>
        <v>④</v>
      </c>
      <c r="L16" s="24">
        <f>V8</f>
        <v>1</v>
      </c>
      <c r="M16" s="100"/>
      <c r="N16" s="167" t="str">
        <f>T12</f>
        <v>⑥</v>
      </c>
      <c r="P16" s="79">
        <f>X12</f>
        <v>2</v>
      </c>
      <c r="Q16" s="80" t="str">
        <f>W12</f>
        <v>⑥</v>
      </c>
      <c r="R16" s="81">
        <f>V12</f>
        <v>0</v>
      </c>
      <c r="S16" s="82"/>
      <c r="T16" s="83"/>
      <c r="U16" s="42"/>
      <c r="V16" s="278"/>
      <c r="W16" s="189"/>
      <c r="X16" s="203"/>
      <c r="Y16" s="43"/>
      <c r="Z16" s="193" t="s">
        <v>37</v>
      </c>
      <c r="AA16" s="101" t="str">
        <f>IF(AB17="","",SUM(AA17:AA19))</f>
        <v/>
      </c>
      <c r="AB16" s="102"/>
      <c r="AC16" s="80" t="s">
        <v>31</v>
      </c>
      <c r="AD16" s="103" t="str">
        <f>IF(AD17="","",SUM(AE17:AE19))</f>
        <v/>
      </c>
      <c r="AE16" s="104"/>
      <c r="AF16" s="193" t="s">
        <v>38</v>
      </c>
      <c r="AG16" s="101" t="str">
        <f>IF(AH17="","",SUM(AG17:AG19))</f>
        <v/>
      </c>
      <c r="AH16" s="104"/>
      <c r="AI16" s="80" t="s">
        <v>31</v>
      </c>
      <c r="AJ16" s="101" t="str">
        <f>IF(AJ17="","",SUM(AK17:AK19))</f>
        <v/>
      </c>
      <c r="AK16" s="104"/>
      <c r="AL16" s="190"/>
      <c r="AM16" s="105" t="str">
        <f>IF(AN17="","",SUM(AM17:AM19))</f>
        <v/>
      </c>
      <c r="AN16" s="106"/>
      <c r="AO16" s="51" t="s">
        <v>31</v>
      </c>
      <c r="AP16" s="105" t="str">
        <f>IF(AP17="","",SUM(AQ17:AQ19))</f>
        <v/>
      </c>
      <c r="AQ16" s="106"/>
      <c r="AR16" s="192"/>
      <c r="AS16" s="107" t="str">
        <f>IF(AT17="","",SUM(AS17:AS19))</f>
        <v/>
      </c>
      <c r="AT16" s="108"/>
      <c r="AU16" s="54" t="s">
        <v>31</v>
      </c>
      <c r="AV16" s="107" t="str">
        <f>IF(AV17="","",SUM(AW17:AW19))</f>
        <v/>
      </c>
      <c r="AW16" s="108"/>
      <c r="AX16" s="193"/>
      <c r="AY16" s="101" t="str">
        <f>IF(AZ17="","",SUM(AY17:AY19))</f>
        <v/>
      </c>
      <c r="AZ16" s="104"/>
      <c r="BA16" s="80" t="s">
        <v>31</v>
      </c>
      <c r="BB16" s="101" t="str">
        <f>IF(BB17="","",SUM(BC17:BC19))</f>
        <v/>
      </c>
      <c r="BC16" s="104"/>
      <c r="BD16" s="193"/>
      <c r="BE16" s="101" t="str">
        <f>IF(BF17="","",SUM(BE17:BE19))</f>
        <v/>
      </c>
      <c r="BF16" s="104"/>
      <c r="BG16" s="80" t="s">
        <v>31</v>
      </c>
      <c r="BH16" s="101" t="str">
        <f>IF(BH17="","",SUM(BI17:BI19))</f>
        <v/>
      </c>
      <c r="BI16" s="109"/>
      <c r="BJ16" s="194">
        <f>SUMPRODUCT((J16=2)+(P16=2)+(D16=2)+(AA16=2)+(AG16=2)+(AM16=2)+(AS16=2)+(AY16=2)+(BE16=2))</f>
        <v>1</v>
      </c>
      <c r="BK16" s="197" t="s">
        <v>31</v>
      </c>
      <c r="BL16" s="199">
        <f>CI16</f>
        <v>1</v>
      </c>
      <c r="BM16" s="197" t="s">
        <v>31</v>
      </c>
      <c r="BN16" s="206">
        <f>SUMPRODUCT((L16=2)+(R16=2)+(F16=2)+(AD16=2)+(AJ16=2)+(AP16=2)+(AV16=2)+(BB16=2)+(BH16=2))</f>
        <v>1</v>
      </c>
      <c r="BO16" s="207">
        <f>BJ16*100+BL16*10+BN16</f>
        <v>111</v>
      </c>
      <c r="BP16" s="170">
        <f>SUM(D16,J16,P16,U16,AA16,AG16,AM16,AS16,AY16,BE16)</f>
        <v>3</v>
      </c>
      <c r="BQ16" s="181" t="s">
        <v>31</v>
      </c>
      <c r="BR16" s="210">
        <f>SUM(F16,L16,R16,AD16,AJ16,AP16,AV16,BB16,BH16)</f>
        <v>3</v>
      </c>
      <c r="BS16" s="211">
        <f>BZ16</f>
        <v>1</v>
      </c>
      <c r="BT16" s="170">
        <f>SUM(J17,J18,J19,P17,P18,P19,V17,V18,V19,AB17,AB18,AB19,AH17,AH18,AH19,AN17,AN18,AN19,AT17,AT18,AT19,AZ17,AZ18,AZ19,BF17,BF18,BF19,D17,D18,D19)</f>
        <v>74</v>
      </c>
      <c r="BU16" s="181">
        <f>SUM(F17,F18,F19,L17,L18,L19,R17,R18,R19,X17,X18,X19,AD17,AD18,AD19,AJ17,AJ18,AJ19,AP17,AP18,AP19,AV17,AV18,AV19,BB17,BB18,BB19,BH17,BH18,BH19)</f>
        <v>86</v>
      </c>
      <c r="BV16" s="182">
        <f>CA16</f>
        <v>0.86046511627906974</v>
      </c>
      <c r="BW16" s="185">
        <f>IF($BX$49=$BX$50,RANK(CB16,CB$4:CB$43),"")</f>
        <v>3</v>
      </c>
      <c r="BX16" s="38">
        <f>SUM(D16:F16,J16:L16,P16:R16,V16:X16)</f>
        <v>6</v>
      </c>
      <c r="BY16" s="38">
        <f>BO16</f>
        <v>111</v>
      </c>
      <c r="BZ16" s="39">
        <f>IF(AND(D16="",F16=""),"",IF(BR16=0,5,SUM(D16,J16,P16,V16)/SUM(F16,L16,R16,X16)))</f>
        <v>1</v>
      </c>
      <c r="CA16" s="39">
        <f>IF(D17="","",BT16/BU16)</f>
        <v>0.86046511627906974</v>
      </c>
      <c r="CB16" s="40">
        <f>BY16*100+BZ16*10+CA16</f>
        <v>11110.860465116279</v>
      </c>
      <c r="CC16" s="188" t="str">
        <f>A17</f>
        <v>Beeねんりん</v>
      </c>
      <c r="CD16" s="188" t="str">
        <f>A16</f>
        <v>名古屋支部</v>
      </c>
      <c r="CE16" s="41" t="str">
        <f>IF(AND(D16=1,F16=1),1,"")</f>
        <v/>
      </c>
      <c r="CF16" s="41">
        <f>IF(AND(J16=1,L16=1),1,"")</f>
        <v>1</v>
      </c>
      <c r="CG16" s="41" t="str">
        <f>IF(AND(P16=1,R16=1),1,"")</f>
        <v/>
      </c>
      <c r="CH16" s="41" t="str">
        <f>IF(AND(V16=1,X16=1),1,"")</f>
        <v/>
      </c>
      <c r="CI16" s="41">
        <f>SUM(CE16:CH16)</f>
        <v>1</v>
      </c>
    </row>
    <row r="17" spans="1:82" ht="15.75" customHeight="1">
      <c r="A17" s="214" t="str">
        <f t="shared" si="61"/>
        <v>Beeねんりん</v>
      </c>
      <c r="B17" s="235"/>
      <c r="C17" s="84">
        <f t="shared" ref="C17:C19" si="62">Y5</f>
        <v>0</v>
      </c>
      <c r="D17" s="85">
        <f t="shared" ref="D17:D19" si="63">IF(X5="","",X5)</f>
        <v>11</v>
      </c>
      <c r="E17" s="53" t="s">
        <v>31</v>
      </c>
      <c r="F17" s="86">
        <f t="shared" ref="F17:F19" si="64">IF(V5="","",V5)</f>
        <v>15</v>
      </c>
      <c r="G17" s="87">
        <f t="shared" ref="G17:G19" si="65">U5</f>
        <v>1</v>
      </c>
      <c r="H17" s="235"/>
      <c r="I17" s="62">
        <f t="shared" ref="I17:I19" si="66">Y9</f>
        <v>1</v>
      </c>
      <c r="J17" s="85">
        <f t="shared" ref="J17:J19" si="67">IF(X9="","",X9)</f>
        <v>15</v>
      </c>
      <c r="K17" s="53" t="s">
        <v>31</v>
      </c>
      <c r="L17" s="86">
        <f t="shared" ref="L17:L19" si="68">IF(V9="","",V9)</f>
        <v>14</v>
      </c>
      <c r="M17" s="87">
        <f t="shared" ref="M17:M19" si="69">U9</f>
        <v>0</v>
      </c>
      <c r="N17" s="168"/>
      <c r="O17" s="62">
        <f t="shared" ref="O17:O19" si="70">Y13</f>
        <v>1</v>
      </c>
      <c r="P17" s="85">
        <f t="shared" ref="P17:P19" si="71">IF(X13="","",X13)</f>
        <v>15</v>
      </c>
      <c r="Q17" s="110" t="s">
        <v>31</v>
      </c>
      <c r="R17" s="86">
        <f t="shared" ref="R17:R19" si="72">IF(V13="","",V13)</f>
        <v>13</v>
      </c>
      <c r="S17" s="87">
        <f t="shared" ref="S17:S19" si="73">U13</f>
        <v>0</v>
      </c>
      <c r="T17" s="83"/>
      <c r="U17" s="42"/>
      <c r="V17" s="195"/>
      <c r="W17" s="189"/>
      <c r="X17" s="203"/>
      <c r="Y17" s="43"/>
      <c r="Z17" s="168"/>
      <c r="AA17" s="44" t="str">
        <f t="shared" ref="AA17:AA19" si="74">IF(AB17="","",IF(AB17&gt;AD17,1,0))</f>
        <v/>
      </c>
      <c r="AB17" s="45"/>
      <c r="AC17" s="46" t="s">
        <v>31</v>
      </c>
      <c r="AD17" s="47"/>
      <c r="AE17" s="48" t="str">
        <f t="shared" ref="AE17:AE19" si="75">IF(AD17="","",IF(AD17&gt;AB17,1,0))</f>
        <v/>
      </c>
      <c r="AF17" s="168"/>
      <c r="AG17" s="46" t="str">
        <f t="shared" ref="AG17:AG19" si="76">IF(AH17="","",IF(AH17&gt;AJ17,1,0))</f>
        <v/>
      </c>
      <c r="AH17" s="56"/>
      <c r="AI17" s="46" t="s">
        <v>31</v>
      </c>
      <c r="AJ17" s="58"/>
      <c r="AK17" s="46" t="str">
        <f t="shared" ref="AK17:AK19" si="77">IF(AJ17="","",IF(AJ17&gt;AH17,1,0))</f>
        <v/>
      </c>
      <c r="AL17" s="168"/>
      <c r="AM17" s="50" t="str">
        <f t="shared" ref="AM17:AM19" si="78">IF(AN17="","",IF(AN17&gt;AP17,1,0))</f>
        <v/>
      </c>
      <c r="AN17" s="51"/>
      <c r="AO17" s="50" t="s">
        <v>31</v>
      </c>
      <c r="AP17" s="52"/>
      <c r="AQ17" s="50" t="str">
        <f t="shared" ref="AQ17:AQ19" si="79">IF(AP17="","",IF(AP17&gt;AN17,1,0))</f>
        <v/>
      </c>
      <c r="AR17" s="168"/>
      <c r="AS17" s="53" t="str">
        <f t="shared" ref="AS17:AS19" si="80">IF(AT17="","",IF(AT17&gt;AV17,1,0))</f>
        <v/>
      </c>
      <c r="AT17" s="54"/>
      <c r="AU17" s="53" t="s">
        <v>31</v>
      </c>
      <c r="AV17" s="55"/>
      <c r="AW17" s="53" t="str">
        <f t="shared" ref="AW17:AW19" si="81">IF(AV17="","",IF(AV17&gt;AT17,1,0))</f>
        <v/>
      </c>
      <c r="AX17" s="168"/>
      <c r="AY17" s="46" t="str">
        <f t="shared" ref="AY17:AY19" si="82">IF(AZ17="","",IF(AZ17&gt;BB17,1,0))</f>
        <v/>
      </c>
      <c r="AZ17" s="56"/>
      <c r="BA17" s="46" t="s">
        <v>31</v>
      </c>
      <c r="BB17" s="58"/>
      <c r="BC17" s="46" t="str">
        <f t="shared" ref="BC17:BC19" si="83">IF(BB17="","",IF(BB17&gt;AZ17,1,0))</f>
        <v/>
      </c>
      <c r="BD17" s="168"/>
      <c r="BE17" s="46" t="str">
        <f t="shared" ref="BE17:BE19" si="84">IF(BF17="","",IF(BF17&gt;BH17,1,0))</f>
        <v/>
      </c>
      <c r="BF17" s="56"/>
      <c r="BG17" s="46" t="s">
        <v>31</v>
      </c>
      <c r="BH17" s="58"/>
      <c r="BI17" s="44" t="str">
        <f t="shared" ref="BI17:BI19" si="85">IF(BH17="","",IF(BH17&gt;BF17,1,0))</f>
        <v/>
      </c>
      <c r="BJ17" s="195"/>
      <c r="BK17" s="189"/>
      <c r="BL17" s="189"/>
      <c r="BM17" s="189"/>
      <c r="BN17" s="203"/>
      <c r="BO17" s="208"/>
      <c r="BP17" s="168"/>
      <c r="BQ17" s="172"/>
      <c r="BR17" s="183"/>
      <c r="BS17" s="212"/>
      <c r="BT17" s="168"/>
      <c r="BU17" s="172"/>
      <c r="BV17" s="183"/>
      <c r="BW17" s="186"/>
      <c r="BZ17" s="39"/>
      <c r="CB17" s="40"/>
      <c r="CC17" s="189"/>
      <c r="CD17" s="189"/>
    </row>
    <row r="18" spans="1:82" ht="15.75" customHeight="1">
      <c r="A18" s="212"/>
      <c r="B18" s="235"/>
      <c r="C18" s="84">
        <f t="shared" si="62"/>
        <v>0</v>
      </c>
      <c r="D18" s="85">
        <f t="shared" si="63"/>
        <v>7</v>
      </c>
      <c r="E18" s="105" t="s">
        <v>31</v>
      </c>
      <c r="F18" s="86">
        <f t="shared" si="64"/>
        <v>15</v>
      </c>
      <c r="G18" s="87">
        <f t="shared" si="65"/>
        <v>1</v>
      </c>
      <c r="H18" s="235"/>
      <c r="I18" s="62">
        <f t="shared" si="66"/>
        <v>0</v>
      </c>
      <c r="J18" s="85">
        <f t="shared" si="67"/>
        <v>11</v>
      </c>
      <c r="K18" s="53" t="s">
        <v>31</v>
      </c>
      <c r="L18" s="86">
        <f t="shared" si="68"/>
        <v>15</v>
      </c>
      <c r="M18" s="87">
        <f t="shared" si="69"/>
        <v>1</v>
      </c>
      <c r="N18" s="168"/>
      <c r="O18" s="62">
        <f t="shared" si="70"/>
        <v>1</v>
      </c>
      <c r="P18" s="85">
        <f t="shared" si="71"/>
        <v>15</v>
      </c>
      <c r="Q18" s="110" t="s">
        <v>31</v>
      </c>
      <c r="R18" s="86">
        <f t="shared" si="72"/>
        <v>14</v>
      </c>
      <c r="S18" s="87">
        <f t="shared" si="73"/>
        <v>0</v>
      </c>
      <c r="T18" s="83"/>
      <c r="U18" s="42"/>
      <c r="V18" s="195"/>
      <c r="W18" s="189"/>
      <c r="X18" s="203"/>
      <c r="Y18" s="43"/>
      <c r="Z18" s="168"/>
      <c r="AA18" s="44" t="str">
        <f t="shared" si="74"/>
        <v/>
      </c>
      <c r="AB18" s="59"/>
      <c r="AC18" s="46" t="s">
        <v>31</v>
      </c>
      <c r="AD18" s="60"/>
      <c r="AE18" s="48" t="str">
        <f t="shared" si="75"/>
        <v/>
      </c>
      <c r="AF18" s="168"/>
      <c r="AG18" s="46" t="str">
        <f t="shared" si="76"/>
        <v/>
      </c>
      <c r="AH18" s="57"/>
      <c r="AI18" s="46" t="s">
        <v>31</v>
      </c>
      <c r="AJ18" s="63"/>
      <c r="AK18" s="46" t="str">
        <f t="shared" si="77"/>
        <v/>
      </c>
      <c r="AL18" s="168"/>
      <c r="AM18" s="50" t="str">
        <f t="shared" si="78"/>
        <v/>
      </c>
      <c r="AN18" s="50"/>
      <c r="AO18" s="50" t="s">
        <v>31</v>
      </c>
      <c r="AP18" s="61"/>
      <c r="AQ18" s="50" t="str">
        <f t="shared" si="79"/>
        <v/>
      </c>
      <c r="AR18" s="168"/>
      <c r="AS18" s="53" t="str">
        <f t="shared" si="80"/>
        <v/>
      </c>
      <c r="AT18" s="53"/>
      <c r="AU18" s="53" t="s">
        <v>31</v>
      </c>
      <c r="AV18" s="62"/>
      <c r="AW18" s="53" t="str">
        <f t="shared" si="81"/>
        <v/>
      </c>
      <c r="AX18" s="168"/>
      <c r="AY18" s="46" t="str">
        <f t="shared" si="82"/>
        <v/>
      </c>
      <c r="AZ18" s="57"/>
      <c r="BA18" s="46" t="s">
        <v>31</v>
      </c>
      <c r="BB18" s="63"/>
      <c r="BC18" s="46" t="str">
        <f t="shared" si="83"/>
        <v/>
      </c>
      <c r="BD18" s="168"/>
      <c r="BE18" s="46" t="str">
        <f t="shared" si="84"/>
        <v/>
      </c>
      <c r="BF18" s="57"/>
      <c r="BG18" s="46" t="s">
        <v>31</v>
      </c>
      <c r="BH18" s="63"/>
      <c r="BI18" s="44" t="str">
        <f t="shared" si="85"/>
        <v/>
      </c>
      <c r="BJ18" s="195"/>
      <c r="BK18" s="189"/>
      <c r="BL18" s="189"/>
      <c r="BM18" s="189"/>
      <c r="BN18" s="203"/>
      <c r="BO18" s="208"/>
      <c r="BP18" s="168"/>
      <c r="BQ18" s="172"/>
      <c r="BR18" s="183"/>
      <c r="BS18" s="212"/>
      <c r="BT18" s="168"/>
      <c r="BU18" s="172"/>
      <c r="BV18" s="183"/>
      <c r="BW18" s="186"/>
      <c r="BZ18" s="39"/>
      <c r="CB18" s="40"/>
      <c r="CC18" s="189"/>
      <c r="CD18" s="189"/>
    </row>
    <row r="19" spans="1:82" ht="15.75" customHeight="1">
      <c r="A19" s="213"/>
      <c r="B19" s="236"/>
      <c r="C19" s="88" t="str">
        <f t="shared" si="62"/>
        <v/>
      </c>
      <c r="D19" s="89" t="str">
        <f t="shared" si="63"/>
        <v/>
      </c>
      <c r="E19" s="74" t="s">
        <v>31</v>
      </c>
      <c r="F19" s="90" t="str">
        <f t="shared" si="64"/>
        <v/>
      </c>
      <c r="G19" s="91" t="str">
        <f t="shared" si="65"/>
        <v/>
      </c>
      <c r="H19" s="236"/>
      <c r="I19" s="75" t="str">
        <f t="shared" si="66"/>
        <v/>
      </c>
      <c r="J19" s="89" t="str">
        <f t="shared" si="67"/>
        <v/>
      </c>
      <c r="K19" s="74" t="s">
        <v>31</v>
      </c>
      <c r="L19" s="90" t="str">
        <f t="shared" si="68"/>
        <v/>
      </c>
      <c r="M19" s="91" t="str">
        <f t="shared" si="69"/>
        <v/>
      </c>
      <c r="N19" s="191"/>
      <c r="O19" s="75" t="str">
        <f t="shared" si="70"/>
        <v/>
      </c>
      <c r="P19" s="89" t="str">
        <f t="shared" si="71"/>
        <v/>
      </c>
      <c r="Q19" s="74" t="s">
        <v>31</v>
      </c>
      <c r="R19" s="90" t="str">
        <f t="shared" si="72"/>
        <v/>
      </c>
      <c r="S19" s="91" t="str">
        <f t="shared" si="73"/>
        <v/>
      </c>
      <c r="T19" s="92"/>
      <c r="U19" s="64"/>
      <c r="V19" s="196"/>
      <c r="W19" s="198"/>
      <c r="X19" s="204"/>
      <c r="Y19" s="65"/>
      <c r="Z19" s="191"/>
      <c r="AA19" s="66" t="str">
        <f t="shared" si="74"/>
        <v/>
      </c>
      <c r="AB19" s="67"/>
      <c r="AC19" s="68" t="s">
        <v>31</v>
      </c>
      <c r="AD19" s="69"/>
      <c r="AE19" s="70" t="str">
        <f t="shared" si="75"/>
        <v/>
      </c>
      <c r="AF19" s="191"/>
      <c r="AG19" s="68" t="str">
        <f t="shared" si="76"/>
        <v/>
      </c>
      <c r="AH19" s="76"/>
      <c r="AI19" s="68" t="s">
        <v>31</v>
      </c>
      <c r="AJ19" s="77"/>
      <c r="AK19" s="68" t="str">
        <f t="shared" si="77"/>
        <v/>
      </c>
      <c r="AL19" s="191"/>
      <c r="AM19" s="72" t="str">
        <f t="shared" si="78"/>
        <v/>
      </c>
      <c r="AN19" s="72"/>
      <c r="AO19" s="72" t="s">
        <v>31</v>
      </c>
      <c r="AP19" s="73"/>
      <c r="AQ19" s="72" t="str">
        <f t="shared" si="79"/>
        <v/>
      </c>
      <c r="AR19" s="191"/>
      <c r="AS19" s="74" t="str">
        <f t="shared" si="80"/>
        <v/>
      </c>
      <c r="AT19" s="74"/>
      <c r="AU19" s="74" t="s">
        <v>31</v>
      </c>
      <c r="AV19" s="75"/>
      <c r="AW19" s="74" t="str">
        <f t="shared" si="81"/>
        <v/>
      </c>
      <c r="AX19" s="191"/>
      <c r="AY19" s="68" t="str">
        <f t="shared" si="82"/>
        <v/>
      </c>
      <c r="AZ19" s="76"/>
      <c r="BA19" s="68" t="s">
        <v>31</v>
      </c>
      <c r="BB19" s="77"/>
      <c r="BC19" s="68" t="str">
        <f t="shared" si="83"/>
        <v/>
      </c>
      <c r="BD19" s="191"/>
      <c r="BE19" s="68" t="str">
        <f t="shared" si="84"/>
        <v/>
      </c>
      <c r="BF19" s="76"/>
      <c r="BG19" s="68" t="s">
        <v>31</v>
      </c>
      <c r="BH19" s="77"/>
      <c r="BI19" s="66" t="str">
        <f t="shared" si="85"/>
        <v/>
      </c>
      <c r="BJ19" s="196"/>
      <c r="BK19" s="198"/>
      <c r="BL19" s="198"/>
      <c r="BM19" s="198"/>
      <c r="BN19" s="204"/>
      <c r="BO19" s="209"/>
      <c r="BP19" s="191"/>
      <c r="BQ19" s="173"/>
      <c r="BR19" s="184"/>
      <c r="BS19" s="213"/>
      <c r="BT19" s="191"/>
      <c r="BU19" s="173"/>
      <c r="BV19" s="184"/>
      <c r="BW19" s="187"/>
      <c r="BZ19" s="39"/>
      <c r="CB19" s="40"/>
      <c r="CC19" s="189"/>
      <c r="CD19" s="189"/>
    </row>
    <row r="20" spans="1:82" ht="12" hidden="1" customHeight="1">
      <c r="A20" s="111" t="str">
        <f>V2</f>
        <v>名古屋支部</v>
      </c>
      <c r="B20" s="270" t="str">
        <f>Z4</f>
        <v>③</v>
      </c>
      <c r="C20" s="112"/>
      <c r="D20" s="54" t="str">
        <f t="shared" ref="D20:D23" si="86">AD4</f>
        <v/>
      </c>
      <c r="E20" s="54" t="s">
        <v>31</v>
      </c>
      <c r="F20" s="54" t="str">
        <f>AA4</f>
        <v/>
      </c>
      <c r="G20" s="113"/>
      <c r="H20" s="259" t="str">
        <f>$Z$8</f>
        <v>①</v>
      </c>
      <c r="I20" s="35"/>
      <c r="J20" s="35" t="str">
        <f t="shared" ref="J20:J23" si="87">AD8</f>
        <v/>
      </c>
      <c r="K20" s="35" t="s">
        <v>31</v>
      </c>
      <c r="L20" s="114" t="str">
        <f>AA8</f>
        <v/>
      </c>
      <c r="M20" s="115"/>
      <c r="N20" s="167" t="str">
        <f>$Z$12</f>
        <v>⑥</v>
      </c>
      <c r="O20" s="35"/>
      <c r="P20" s="35" t="str">
        <f t="shared" ref="P20:P23" si="88">AD12</f>
        <v/>
      </c>
      <c r="Q20" s="35" t="s">
        <v>31</v>
      </c>
      <c r="R20" s="114" t="str">
        <f>AA12</f>
        <v/>
      </c>
      <c r="S20" s="115"/>
      <c r="T20" s="167" t="str">
        <f>Z16</f>
        <v>⑨</v>
      </c>
      <c r="U20" s="32"/>
      <c r="V20" s="35" t="str">
        <f t="shared" ref="V20:V23" si="89">AD16</f>
        <v/>
      </c>
      <c r="W20" s="35" t="s">
        <v>31</v>
      </c>
      <c r="X20" s="114" t="str">
        <f>AA16</f>
        <v/>
      </c>
      <c r="Y20" s="115"/>
      <c r="Z20" s="200"/>
      <c r="AA20" s="201"/>
      <c r="AB20" s="201"/>
      <c r="AC20" s="201"/>
      <c r="AD20" s="201"/>
      <c r="AE20" s="202"/>
      <c r="AF20" s="205" t="s">
        <v>39</v>
      </c>
      <c r="AG20" s="26" t="str">
        <f>IF(AH21="","",SUM(AG21:AG23))</f>
        <v/>
      </c>
      <c r="AH20" s="29"/>
      <c r="AI20" s="80" t="s">
        <v>31</v>
      </c>
      <c r="AJ20" s="26" t="str">
        <f>IF(AJ21="","",SUM(AK21:AK23))</f>
        <v/>
      </c>
      <c r="AK20" s="29"/>
      <c r="AL20" s="205" t="s">
        <v>40</v>
      </c>
      <c r="AM20" s="26" t="str">
        <f>IF(AN21="","",SUM(AM21:AM23))</f>
        <v/>
      </c>
      <c r="AN20" s="29"/>
      <c r="AO20" s="80" t="s">
        <v>31</v>
      </c>
      <c r="AP20" s="26" t="str">
        <f>IF(AP21="","",SUM(AQ21:AQ23))</f>
        <v/>
      </c>
      <c r="AQ20" s="29"/>
      <c r="AR20" s="205"/>
      <c r="AS20" s="26" t="str">
        <f>IF(AT21="","",SUM(AS21:AS23))</f>
        <v/>
      </c>
      <c r="AT20" s="29"/>
      <c r="AU20" s="80" t="s">
        <v>31</v>
      </c>
      <c r="AV20" s="26" t="str">
        <f>IF(AV21="","",SUM(AW21:AW23))</f>
        <v/>
      </c>
      <c r="AW20" s="29"/>
      <c r="AX20" s="205"/>
      <c r="AY20" s="26" t="str">
        <f>IF(AZ21="","",SUM(AY21:AY23))</f>
        <v/>
      </c>
      <c r="AZ20" s="29"/>
      <c r="BA20" s="80" t="s">
        <v>31</v>
      </c>
      <c r="BB20" s="26" t="str">
        <f>IF(BB21="","",SUM(BC21:BC23))</f>
        <v/>
      </c>
      <c r="BC20" s="29"/>
      <c r="BD20" s="205"/>
      <c r="BE20" s="26" t="str">
        <f>IF(BF21="","",SUM(BE21:BE23))</f>
        <v/>
      </c>
      <c r="BF20" s="29"/>
      <c r="BG20" s="80" t="s">
        <v>31</v>
      </c>
      <c r="BH20" s="26" t="str">
        <f>IF(BH21="","",SUM(BI21:BI23))</f>
        <v/>
      </c>
      <c r="BI20" s="29"/>
      <c r="BJ20" s="174">
        <f>SUMPRODUCT((D20=2)+(J20=2)+(P20=2)+(V20=2)+(AG20=2)+(AM20=2)+(AS20=2)+(AY20=2)+(BE20=2))</f>
        <v>0</v>
      </c>
      <c r="BK20" s="174" t="s">
        <v>31</v>
      </c>
      <c r="BL20" s="174">
        <f>SUMPRODUCT((L20=2)+(R20=2)+(F20=2)+(X20=2)+(AJ20=2)+(AP20=2)+(AV20=2)+(BB20=2)+(BH20=2))</f>
        <v>0</v>
      </c>
      <c r="BM20" s="174" t="s">
        <v>31</v>
      </c>
      <c r="BN20" s="174">
        <f>SUMPRODUCT((N20=2)+(T20=2)+(H20=2)+(Z20=2)+(AL20=2)+(AR20=2)+(AX20=2)+(BD20=2)+(BJ20=2))</f>
        <v>0</v>
      </c>
      <c r="BO20" s="282">
        <f>SUM(BJ20*2)+BL20</f>
        <v>0</v>
      </c>
      <c r="BP20" s="279">
        <f>SUM(D20,J20,P20,V20,,AG20,AM20,AS20,AY20,BE20)</f>
        <v>0</v>
      </c>
      <c r="BQ20" s="279" t="s">
        <v>31</v>
      </c>
      <c r="BR20" s="279">
        <f>SUM(F20,L20,R20,X20,AJ20,AP20,AV20,BB20,BH20)</f>
        <v>0</v>
      </c>
      <c r="BS20" s="280" t="e">
        <f>SUM(BP20/BR20)</f>
        <v>#DIV/0!</v>
      </c>
      <c r="BT20" s="279">
        <f>SUM(J21,J22,J23,P21,P22,P23,V21,V22,V23,AB21,AB22,AB23,AH21,AH22,AH23,AN21,AN22,AN23,AT21,AT22,AT23,AZ21,AZ22,AZ23,BF21,BF22,BF23,D21,D22,D23)</f>
        <v>0</v>
      </c>
      <c r="BU20" s="279">
        <f>SUM(F21,F22,F23,L21,L22,L23,R21,R22,R23,X21,X22,X23,AD21,AD22,AD23,AJ21,AJ22,AJ23,AP21,AP22,AP23,AV21,AV22,AV23,BB21,BB22,BB23,BH21,BH22,BH23)</f>
        <v>0</v>
      </c>
      <c r="BV20" s="280" t="e">
        <f>SUM(BT20/BU20)</f>
        <v>#DIV/0!</v>
      </c>
      <c r="BW20" s="281">
        <f>$BX20</f>
        <v>5</v>
      </c>
      <c r="BX20" s="38">
        <f>RANK(CB20,CB$4:CB$43)</f>
        <v>5</v>
      </c>
      <c r="BY20" s="38">
        <f>BO20</f>
        <v>0</v>
      </c>
      <c r="BZ20" s="117">
        <f>IF(BP20=0,0,IF(BR20=0,9,BS20))</f>
        <v>0</v>
      </c>
      <c r="CA20" s="38">
        <f>IF(BT20=0,0,BV20)</f>
        <v>0</v>
      </c>
      <c r="CB20" s="38">
        <f>BJ20+0.01*BZ20+0.00001*CA20</f>
        <v>0</v>
      </c>
    </row>
    <row r="21" spans="1:82" ht="12" hidden="1" customHeight="1">
      <c r="A21" s="267">
        <f>Z3</f>
        <v>0</v>
      </c>
      <c r="B21" s="168"/>
      <c r="C21" s="118" t="str">
        <f t="shared" ref="C21:C23" si="90">AE5</f>
        <v/>
      </c>
      <c r="D21" s="53">
        <f t="shared" si="86"/>
        <v>0</v>
      </c>
      <c r="E21" s="53" t="s">
        <v>31</v>
      </c>
      <c r="F21" s="53">
        <f t="shared" ref="F21:F23" si="91">AB5</f>
        <v>0</v>
      </c>
      <c r="G21" s="86" t="str">
        <f t="shared" ref="G21:G23" si="92">AA5</f>
        <v/>
      </c>
      <c r="H21" s="235"/>
      <c r="I21" s="53" t="str">
        <f t="shared" ref="I21:I23" si="93">AE9</f>
        <v/>
      </c>
      <c r="J21" s="53">
        <f t="shared" si="87"/>
        <v>0</v>
      </c>
      <c r="K21" s="53" t="s">
        <v>31</v>
      </c>
      <c r="L21" s="62">
        <f t="shared" ref="L21:L23" si="94">AB9</f>
        <v>0</v>
      </c>
      <c r="M21" s="86" t="str">
        <f t="shared" ref="M21:M23" si="95">AA9</f>
        <v/>
      </c>
      <c r="N21" s="168"/>
      <c r="O21" s="53" t="str">
        <f t="shared" ref="O21:O23" si="96">AE13</f>
        <v/>
      </c>
      <c r="P21" s="53">
        <f t="shared" si="88"/>
        <v>0</v>
      </c>
      <c r="Q21" s="53" t="s">
        <v>31</v>
      </c>
      <c r="R21" s="62">
        <f t="shared" ref="R21:R23" si="97">AB13</f>
        <v>0</v>
      </c>
      <c r="S21" s="86" t="str">
        <f t="shared" ref="S21:S23" si="98">AA13</f>
        <v/>
      </c>
      <c r="T21" s="168"/>
      <c r="U21" s="50" t="str">
        <f t="shared" ref="U21:U23" si="99">AE17</f>
        <v/>
      </c>
      <c r="V21" s="53">
        <f t="shared" si="89"/>
        <v>0</v>
      </c>
      <c r="W21" s="53" t="s">
        <v>31</v>
      </c>
      <c r="X21" s="62">
        <f t="shared" ref="X21:X23" si="100">AB17</f>
        <v>0</v>
      </c>
      <c r="Y21" s="86" t="str">
        <f t="shared" ref="Y21:Y23" si="101">AA17</f>
        <v/>
      </c>
      <c r="Z21" s="195"/>
      <c r="AA21" s="189"/>
      <c r="AB21" s="189"/>
      <c r="AC21" s="189"/>
      <c r="AD21" s="189"/>
      <c r="AE21" s="203"/>
      <c r="AF21" s="168"/>
      <c r="AG21" s="46" t="str">
        <f t="shared" ref="AG21:AG23" si="102">IF(AH21="","",IF(AH21&gt;AJ21,1,0))</f>
        <v/>
      </c>
      <c r="AH21" s="56"/>
      <c r="AI21" s="46" t="s">
        <v>31</v>
      </c>
      <c r="AJ21" s="58"/>
      <c r="AK21" s="46" t="str">
        <f t="shared" ref="AK21:AK23" si="103">IF(AJ21="","",IF(AJ21&gt;AH21,1,0))</f>
        <v/>
      </c>
      <c r="AL21" s="168"/>
      <c r="AM21" s="46" t="str">
        <f t="shared" ref="AM21:AM23" si="104">IF(AN21="","",IF(AN21&gt;AP21,1,0))</f>
        <v/>
      </c>
      <c r="AN21" s="56"/>
      <c r="AO21" s="46"/>
      <c r="AP21" s="58"/>
      <c r="AQ21" s="46" t="str">
        <f t="shared" ref="AQ21:AQ23" si="105">IF(AP21="","",IF(AP21&gt;AN21,1,0))</f>
        <v/>
      </c>
      <c r="AR21" s="168"/>
      <c r="AS21" s="46" t="str">
        <f t="shared" ref="AS21:AS23" si="106">IF(AT21="","",IF(AT21&gt;AV21,1,0))</f>
        <v/>
      </c>
      <c r="AT21" s="56"/>
      <c r="AU21" s="46"/>
      <c r="AV21" s="58"/>
      <c r="AW21" s="46" t="str">
        <f t="shared" ref="AW21:AW23" si="107">IF(AV21="","",IF(AV21&gt;AT21,1,0))</f>
        <v/>
      </c>
      <c r="AX21" s="168"/>
      <c r="AY21" s="46" t="str">
        <f t="shared" ref="AY21:AY23" si="108">IF(AZ21="","",IF(AZ21&gt;BB21,1,0))</f>
        <v/>
      </c>
      <c r="AZ21" s="56"/>
      <c r="BA21" s="46" t="s">
        <v>31</v>
      </c>
      <c r="BB21" s="58"/>
      <c r="BC21" s="46" t="str">
        <f t="shared" ref="BC21:BC23" si="109">IF(BB21="","",IF(BB21&gt;AZ21,1,0))</f>
        <v/>
      </c>
      <c r="BD21" s="168"/>
      <c r="BE21" s="46" t="str">
        <f t="shared" ref="BE21:BE23" si="110">IF(BF21="","",IF(BF21&gt;BH21,1,0))</f>
        <v/>
      </c>
      <c r="BF21" s="56"/>
      <c r="BG21" s="46" t="s">
        <v>31</v>
      </c>
      <c r="BH21" s="58"/>
      <c r="BI21" s="46" t="str">
        <f t="shared" ref="BI21:BI23" si="111">IF(BH21="","",IF(BH21&gt;BF21,1,0))</f>
        <v/>
      </c>
      <c r="BJ21" s="172"/>
      <c r="BK21" s="172"/>
      <c r="BL21" s="172"/>
      <c r="BM21" s="172"/>
      <c r="BN21" s="172"/>
      <c r="BO21" s="172"/>
      <c r="BP21" s="172"/>
      <c r="BQ21" s="172"/>
      <c r="BR21" s="172"/>
      <c r="BS21" s="172"/>
      <c r="BT21" s="172"/>
      <c r="BU21" s="172"/>
      <c r="BV21" s="172"/>
      <c r="BW21" s="178"/>
      <c r="BZ21" s="117"/>
    </row>
    <row r="22" spans="1:82" ht="12" hidden="1" customHeight="1">
      <c r="A22" s="268"/>
      <c r="B22" s="168"/>
      <c r="C22" s="118" t="str">
        <f t="shared" si="90"/>
        <v/>
      </c>
      <c r="D22" s="53">
        <f t="shared" si="86"/>
        <v>0</v>
      </c>
      <c r="E22" s="53" t="s">
        <v>31</v>
      </c>
      <c r="F22" s="53">
        <f t="shared" si="91"/>
        <v>0</v>
      </c>
      <c r="G22" s="86" t="str">
        <f t="shared" si="92"/>
        <v/>
      </c>
      <c r="H22" s="235"/>
      <c r="I22" s="53" t="str">
        <f t="shared" si="93"/>
        <v/>
      </c>
      <c r="J22" s="53">
        <f t="shared" si="87"/>
        <v>0</v>
      </c>
      <c r="K22" s="53" t="s">
        <v>31</v>
      </c>
      <c r="L22" s="62">
        <f t="shared" si="94"/>
        <v>0</v>
      </c>
      <c r="M22" s="86" t="str">
        <f t="shared" si="95"/>
        <v/>
      </c>
      <c r="N22" s="168"/>
      <c r="O22" s="53" t="str">
        <f t="shared" si="96"/>
        <v/>
      </c>
      <c r="P22" s="53">
        <f t="shared" si="88"/>
        <v>0</v>
      </c>
      <c r="Q22" s="53" t="s">
        <v>31</v>
      </c>
      <c r="R22" s="62">
        <f t="shared" si="97"/>
        <v>0</v>
      </c>
      <c r="S22" s="86" t="str">
        <f t="shared" si="98"/>
        <v/>
      </c>
      <c r="T22" s="168"/>
      <c r="U22" s="50" t="str">
        <f t="shared" si="99"/>
        <v/>
      </c>
      <c r="V22" s="53">
        <f t="shared" si="89"/>
        <v>0</v>
      </c>
      <c r="W22" s="53" t="s">
        <v>31</v>
      </c>
      <c r="X22" s="62">
        <f t="shared" si="100"/>
        <v>0</v>
      </c>
      <c r="Y22" s="86" t="str">
        <f t="shared" si="101"/>
        <v/>
      </c>
      <c r="Z22" s="195"/>
      <c r="AA22" s="189"/>
      <c r="AB22" s="189"/>
      <c r="AC22" s="189"/>
      <c r="AD22" s="189"/>
      <c r="AE22" s="203"/>
      <c r="AF22" s="168"/>
      <c r="AG22" s="46" t="str">
        <f t="shared" si="102"/>
        <v/>
      </c>
      <c r="AH22" s="57"/>
      <c r="AI22" s="46" t="s">
        <v>31</v>
      </c>
      <c r="AJ22" s="63"/>
      <c r="AK22" s="46" t="str">
        <f t="shared" si="103"/>
        <v/>
      </c>
      <c r="AL22" s="168"/>
      <c r="AM22" s="46" t="str">
        <f t="shared" si="104"/>
        <v/>
      </c>
      <c r="AN22" s="57"/>
      <c r="AO22" s="46"/>
      <c r="AP22" s="63"/>
      <c r="AQ22" s="46" t="str">
        <f t="shared" si="105"/>
        <v/>
      </c>
      <c r="AR22" s="168"/>
      <c r="AS22" s="46" t="str">
        <f t="shared" si="106"/>
        <v/>
      </c>
      <c r="AT22" s="57"/>
      <c r="AU22" s="46"/>
      <c r="AV22" s="63"/>
      <c r="AW22" s="46" t="str">
        <f t="shared" si="107"/>
        <v/>
      </c>
      <c r="AX22" s="168"/>
      <c r="AY22" s="46" t="str">
        <f t="shared" si="108"/>
        <v/>
      </c>
      <c r="AZ22" s="57"/>
      <c r="BA22" s="46" t="s">
        <v>31</v>
      </c>
      <c r="BB22" s="63"/>
      <c r="BC22" s="46" t="str">
        <f t="shared" si="109"/>
        <v/>
      </c>
      <c r="BD22" s="168"/>
      <c r="BE22" s="46" t="str">
        <f t="shared" si="110"/>
        <v/>
      </c>
      <c r="BF22" s="57"/>
      <c r="BG22" s="46" t="s">
        <v>31</v>
      </c>
      <c r="BH22" s="63"/>
      <c r="BI22" s="46" t="str">
        <f t="shared" si="111"/>
        <v/>
      </c>
      <c r="BJ22" s="172"/>
      <c r="BK22" s="172"/>
      <c r="BL22" s="172"/>
      <c r="BM22" s="172"/>
      <c r="BN22" s="172"/>
      <c r="BO22" s="172"/>
      <c r="BP22" s="172"/>
      <c r="BQ22" s="172"/>
      <c r="BR22" s="172"/>
      <c r="BS22" s="172"/>
      <c r="BT22" s="172"/>
      <c r="BU22" s="172"/>
      <c r="BV22" s="172"/>
      <c r="BW22" s="178"/>
      <c r="BZ22" s="117"/>
    </row>
    <row r="23" spans="1:82" ht="12" hidden="1" customHeight="1">
      <c r="A23" s="269"/>
      <c r="B23" s="191"/>
      <c r="C23" s="119" t="str">
        <f t="shared" si="90"/>
        <v/>
      </c>
      <c r="D23" s="74">
        <f t="shared" si="86"/>
        <v>0</v>
      </c>
      <c r="E23" s="74" t="s">
        <v>31</v>
      </c>
      <c r="F23" s="74">
        <f t="shared" si="91"/>
        <v>0</v>
      </c>
      <c r="G23" s="90" t="str">
        <f t="shared" si="92"/>
        <v/>
      </c>
      <c r="H23" s="236"/>
      <c r="I23" s="74" t="str">
        <f t="shared" si="93"/>
        <v/>
      </c>
      <c r="J23" s="74">
        <f t="shared" si="87"/>
        <v>0</v>
      </c>
      <c r="K23" s="74" t="s">
        <v>31</v>
      </c>
      <c r="L23" s="75">
        <f t="shared" si="94"/>
        <v>0</v>
      </c>
      <c r="M23" s="90" t="str">
        <f t="shared" si="95"/>
        <v/>
      </c>
      <c r="N23" s="191"/>
      <c r="O23" s="74" t="str">
        <f t="shared" si="96"/>
        <v/>
      </c>
      <c r="P23" s="74">
        <f t="shared" si="88"/>
        <v>0</v>
      </c>
      <c r="Q23" s="74" t="s">
        <v>31</v>
      </c>
      <c r="R23" s="75">
        <f t="shared" si="97"/>
        <v>0</v>
      </c>
      <c r="S23" s="90" t="str">
        <f t="shared" si="98"/>
        <v/>
      </c>
      <c r="T23" s="191"/>
      <c r="U23" s="72" t="str">
        <f t="shared" si="99"/>
        <v/>
      </c>
      <c r="V23" s="74">
        <f t="shared" si="89"/>
        <v>0</v>
      </c>
      <c r="W23" s="74" t="s">
        <v>31</v>
      </c>
      <c r="X23" s="75">
        <f t="shared" si="100"/>
        <v>0</v>
      </c>
      <c r="Y23" s="90" t="str">
        <f t="shared" si="101"/>
        <v/>
      </c>
      <c r="Z23" s="196"/>
      <c r="AA23" s="198"/>
      <c r="AB23" s="198"/>
      <c r="AC23" s="198"/>
      <c r="AD23" s="198"/>
      <c r="AE23" s="204"/>
      <c r="AF23" s="191"/>
      <c r="AG23" s="46" t="str">
        <f t="shared" si="102"/>
        <v/>
      </c>
      <c r="AH23" s="76"/>
      <c r="AI23" s="46" t="s">
        <v>31</v>
      </c>
      <c r="AJ23" s="77"/>
      <c r="AK23" s="46" t="str">
        <f t="shared" si="103"/>
        <v/>
      </c>
      <c r="AL23" s="191"/>
      <c r="AM23" s="46" t="str">
        <f t="shared" si="104"/>
        <v/>
      </c>
      <c r="AN23" s="76"/>
      <c r="AO23" s="68" t="s">
        <v>31</v>
      </c>
      <c r="AP23" s="77"/>
      <c r="AQ23" s="46" t="str">
        <f t="shared" si="105"/>
        <v/>
      </c>
      <c r="AR23" s="191"/>
      <c r="AS23" s="46" t="str">
        <f t="shared" si="106"/>
        <v/>
      </c>
      <c r="AT23" s="76"/>
      <c r="AU23" s="68" t="s">
        <v>31</v>
      </c>
      <c r="AV23" s="77"/>
      <c r="AW23" s="46" t="str">
        <f t="shared" si="107"/>
        <v/>
      </c>
      <c r="AX23" s="191"/>
      <c r="AY23" s="46" t="str">
        <f t="shared" si="108"/>
        <v/>
      </c>
      <c r="AZ23" s="76"/>
      <c r="BA23" s="68" t="s">
        <v>31</v>
      </c>
      <c r="BB23" s="77"/>
      <c r="BC23" s="46" t="str">
        <f t="shared" si="109"/>
        <v/>
      </c>
      <c r="BD23" s="191"/>
      <c r="BE23" s="46" t="str">
        <f t="shared" si="110"/>
        <v/>
      </c>
      <c r="BF23" s="76"/>
      <c r="BG23" s="68" t="s">
        <v>31</v>
      </c>
      <c r="BH23" s="77"/>
      <c r="BI23" s="46" t="str">
        <f t="shared" si="111"/>
        <v/>
      </c>
      <c r="BJ23" s="173"/>
      <c r="BK23" s="173"/>
      <c r="BL23" s="173"/>
      <c r="BM23" s="173"/>
      <c r="BN23" s="173"/>
      <c r="BO23" s="173"/>
      <c r="BP23" s="173"/>
      <c r="BQ23" s="173"/>
      <c r="BR23" s="173"/>
      <c r="BS23" s="173"/>
      <c r="BT23" s="173"/>
      <c r="BU23" s="173"/>
      <c r="BV23" s="173"/>
      <c r="BW23" s="250"/>
      <c r="BZ23" s="117"/>
    </row>
    <row r="24" spans="1:82" ht="12" hidden="1" customHeight="1">
      <c r="A24" s="120">
        <f>Z2</f>
        <v>0</v>
      </c>
      <c r="B24" s="270">
        <f>$AF$4</f>
        <v>0</v>
      </c>
      <c r="C24" s="121"/>
      <c r="D24" s="35" t="str">
        <f t="shared" ref="D24:D27" si="112">AJ4</f>
        <v/>
      </c>
      <c r="E24" s="35" t="s">
        <v>31</v>
      </c>
      <c r="F24" s="35" t="str">
        <f>AG4</f>
        <v/>
      </c>
      <c r="G24" s="115"/>
      <c r="H24" s="259" t="str">
        <f>AF8</f>
        <v>⑥</v>
      </c>
      <c r="I24" s="35"/>
      <c r="J24" s="35" t="str">
        <f t="shared" ref="J24:J27" si="113">AJ8</f>
        <v/>
      </c>
      <c r="K24" s="35" t="s">
        <v>31</v>
      </c>
      <c r="L24" s="114" t="str">
        <f>AG8</f>
        <v/>
      </c>
      <c r="M24" s="115"/>
      <c r="N24" s="167">
        <f>$AF$12</f>
        <v>0</v>
      </c>
      <c r="O24" s="35"/>
      <c r="P24" s="35" t="str">
        <f t="shared" ref="P24:P27" si="114">AJ12</f>
        <v/>
      </c>
      <c r="Q24" s="35" t="s">
        <v>31</v>
      </c>
      <c r="R24" s="114" t="str">
        <f>AG12</f>
        <v/>
      </c>
      <c r="S24" s="115"/>
      <c r="T24" s="167" t="str">
        <f>AF16</f>
        <v>⑫</v>
      </c>
      <c r="U24" s="32"/>
      <c r="V24" s="35" t="str">
        <f t="shared" ref="V24:V27" si="115">AJ16</f>
        <v/>
      </c>
      <c r="W24" s="35" t="s">
        <v>31</v>
      </c>
      <c r="X24" s="114" t="str">
        <f>AG16</f>
        <v/>
      </c>
      <c r="Y24" s="115"/>
      <c r="Z24" s="167" t="str">
        <f>AF20</f>
        <v>⑩</v>
      </c>
      <c r="AA24" s="32"/>
      <c r="AB24" s="35" t="str">
        <f t="shared" ref="AB24:AB27" si="116">AJ20</f>
        <v/>
      </c>
      <c r="AC24" s="35" t="s">
        <v>31</v>
      </c>
      <c r="AD24" s="114" t="str">
        <f>AG20</f>
        <v/>
      </c>
      <c r="AE24" s="115"/>
      <c r="AF24" s="200"/>
      <c r="AG24" s="201"/>
      <c r="AH24" s="201"/>
      <c r="AI24" s="201"/>
      <c r="AJ24" s="201"/>
      <c r="AK24" s="202"/>
      <c r="AL24" s="205" t="s">
        <v>29</v>
      </c>
      <c r="AM24" s="26" t="str">
        <f>IF(AN25="","",SUM(AM25:AM27))</f>
        <v/>
      </c>
      <c r="AN24" s="29"/>
      <c r="AO24" s="80" t="s">
        <v>31</v>
      </c>
      <c r="AP24" s="26" t="str">
        <f>IF(AP25="","",SUM(AQ25:AQ27))</f>
        <v/>
      </c>
      <c r="AQ24" s="29"/>
      <c r="AR24" s="170"/>
      <c r="AS24" s="33" t="str">
        <f>IF(AT25="","",SUM(AS25:AS27))</f>
        <v/>
      </c>
      <c r="AT24" s="34"/>
      <c r="AU24" s="54" t="s">
        <v>31</v>
      </c>
      <c r="AV24" s="33" t="str">
        <f>IF(AV25="","",SUM(AW25:AW27))</f>
        <v/>
      </c>
      <c r="AW24" s="34"/>
      <c r="AX24" s="205"/>
      <c r="AY24" s="26" t="str">
        <f>IF(AZ25="","",SUM(AY25:AY27))</f>
        <v/>
      </c>
      <c r="AZ24" s="29"/>
      <c r="BA24" s="80" t="s">
        <v>31</v>
      </c>
      <c r="BB24" s="26" t="str">
        <f>IF(BB25="","",SUM(BC25:BC27))</f>
        <v/>
      </c>
      <c r="BC24" s="29"/>
      <c r="BD24" s="205"/>
      <c r="BE24" s="26" t="str">
        <f>IF(BF25="","",SUM(BE25:BE27))</f>
        <v/>
      </c>
      <c r="BF24" s="29"/>
      <c r="BG24" s="80" t="s">
        <v>31</v>
      </c>
      <c r="BH24" s="26" t="str">
        <f>IF(BH25="","",SUM(BI25:BI27))</f>
        <v/>
      </c>
      <c r="BI24" s="29"/>
      <c r="BJ24" s="171">
        <f>SUMPRODUCT((J24=2)+(P24=2)+(V24=2)+(AB24=2)+(D24=2)+(AM24=2)+(AS24=2)+(AY24=2)+(BE24=2))</f>
        <v>0</v>
      </c>
      <c r="BK24" s="254" t="s">
        <v>31</v>
      </c>
      <c r="BL24" s="171">
        <f>SUMPRODUCT((L24=2)+(R24=2)+(X24=2)+(F24=2)+(AD24=2)+(AP24=2)+(AV24=2)+(BB24=2)+(BH24=2))</f>
        <v>0</v>
      </c>
      <c r="BM24" s="254" t="s">
        <v>31</v>
      </c>
      <c r="BN24" s="171">
        <f>SUMPRODUCT((N24=2)+(T24=2)+(Z24=2)+(H24=2)+(AF24=2)+(AR24=2)+(AX24=2)+(BD24=2)+(BJ24=2))</f>
        <v>0</v>
      </c>
      <c r="BO24" s="180">
        <f>SUM(BJ24*2)+BL24</f>
        <v>0</v>
      </c>
      <c r="BP24" s="248">
        <f>SUM(D24,J24,P24,V24,AB24,AM24,AS24,AY24,BE24)</f>
        <v>0</v>
      </c>
      <c r="BQ24" s="248" t="s">
        <v>31</v>
      </c>
      <c r="BR24" s="248">
        <f>SUM(F24,L24,R24,X24,AD24,AP24,AV24,BB24,BH24)</f>
        <v>0</v>
      </c>
      <c r="BS24" s="176" t="e">
        <f>SUM(BP24/BR24)</f>
        <v>#DIV/0!</v>
      </c>
      <c r="BT24" s="248">
        <f>SUM(J25,J26,J27,P25,P26,P27,V25,V26,V27,AB25,AB26,AB27,AH25,AH26,AH27,AN25,AN26,AN27,AT25,AT26,AT27,AZ25,AZ26,AZ27,BF25,BF26,BF27,D25,D26,D27)</f>
        <v>0</v>
      </c>
      <c r="BU24" s="248">
        <f>SUM(F25,F26,F27,L25,L26,L27,R25,R26,R27,X25,X26,X27,AD25,AD26,AD27,AJ25,AJ26,AJ27,AP25,AP26,AP27,AV25,AV26,AV27,BB25,BB26,BB27,BH25,BH26,BH27)</f>
        <v>0</v>
      </c>
      <c r="BV24" s="176" t="e">
        <f>SUM(BT24/BU24)</f>
        <v>#DIV/0!</v>
      </c>
      <c r="BW24" s="249">
        <f>$BX24</f>
        <v>5</v>
      </c>
      <c r="BX24" s="38">
        <f>RANK(CB24,CB$4:CB$43)</f>
        <v>5</v>
      </c>
      <c r="BY24" s="38">
        <f>BO24</f>
        <v>0</v>
      </c>
      <c r="BZ24" s="117">
        <f>IF(BP24=0,0,IF(BR24=0,9,BS24))</f>
        <v>0</v>
      </c>
      <c r="CA24" s="38">
        <f>IF(BT24=0,0,BV24)</f>
        <v>0</v>
      </c>
      <c r="CB24" s="38">
        <f>BJ24+0.01*BZ24+0.00001*CA24</f>
        <v>0</v>
      </c>
    </row>
    <row r="25" spans="1:82" ht="12" hidden="1" customHeight="1">
      <c r="A25" s="267">
        <f>AF3</f>
        <v>0</v>
      </c>
      <c r="B25" s="168"/>
      <c r="C25" s="118" t="str">
        <f t="shared" ref="C25:C27" si="117">AK5</f>
        <v/>
      </c>
      <c r="D25" s="53">
        <f t="shared" si="112"/>
        <v>0</v>
      </c>
      <c r="E25" s="53" t="s">
        <v>31</v>
      </c>
      <c r="F25" s="53">
        <f t="shared" ref="F25:F27" si="118">AH5</f>
        <v>0</v>
      </c>
      <c r="G25" s="86" t="str">
        <f t="shared" ref="G25:G27" si="119">AG5</f>
        <v/>
      </c>
      <c r="H25" s="235"/>
      <c r="I25" s="53" t="str">
        <f t="shared" ref="I25:I27" si="120">AK9</f>
        <v/>
      </c>
      <c r="J25" s="53">
        <f t="shared" si="113"/>
        <v>0</v>
      </c>
      <c r="K25" s="53" t="s">
        <v>31</v>
      </c>
      <c r="L25" s="62">
        <f t="shared" ref="L25:L27" si="121">AH9</f>
        <v>0</v>
      </c>
      <c r="M25" s="86" t="str">
        <f t="shared" ref="M25:M27" si="122">AG9</f>
        <v/>
      </c>
      <c r="N25" s="168"/>
      <c r="O25" s="53" t="str">
        <f t="shared" ref="O25:O27" si="123">AK13</f>
        <v/>
      </c>
      <c r="P25" s="53">
        <f t="shared" si="114"/>
        <v>0</v>
      </c>
      <c r="Q25" s="53" t="s">
        <v>31</v>
      </c>
      <c r="R25" s="62">
        <f t="shared" ref="R25:R27" si="124">AH13</f>
        <v>0</v>
      </c>
      <c r="S25" s="86">
        <f t="shared" ref="S25:S27" si="125">AG13</f>
        <v>0</v>
      </c>
      <c r="T25" s="168"/>
      <c r="U25" s="50" t="str">
        <f t="shared" ref="U25:U27" si="126">AK17</f>
        <v/>
      </c>
      <c r="V25" s="53">
        <f t="shared" si="115"/>
        <v>0</v>
      </c>
      <c r="W25" s="53" t="s">
        <v>31</v>
      </c>
      <c r="X25" s="62">
        <f t="shared" ref="X25:X27" si="127">AH17</f>
        <v>0</v>
      </c>
      <c r="Y25" s="86" t="str">
        <f t="shared" ref="Y25:Y27" si="128">AG17</f>
        <v/>
      </c>
      <c r="Z25" s="168"/>
      <c r="AA25" s="50" t="str">
        <f t="shared" ref="AA25:AA27" si="129">AK21</f>
        <v/>
      </c>
      <c r="AB25" s="53">
        <f t="shared" si="116"/>
        <v>0</v>
      </c>
      <c r="AC25" s="53" t="s">
        <v>31</v>
      </c>
      <c r="AD25" s="62">
        <f t="shared" ref="AD25:AD27" si="130">AH21</f>
        <v>0</v>
      </c>
      <c r="AE25" s="86" t="str">
        <f t="shared" ref="AE25:AE27" si="131">AG21</f>
        <v/>
      </c>
      <c r="AF25" s="195"/>
      <c r="AG25" s="189"/>
      <c r="AH25" s="189"/>
      <c r="AI25" s="189"/>
      <c r="AJ25" s="189"/>
      <c r="AK25" s="203"/>
      <c r="AL25" s="168"/>
      <c r="AM25" s="46" t="str">
        <f t="shared" ref="AM25:AM27" si="132">IF(AN25="","",IF(AN25&gt;AP25,1,0))</f>
        <v/>
      </c>
      <c r="AN25" s="56"/>
      <c r="AO25" s="46" t="s">
        <v>31</v>
      </c>
      <c r="AP25" s="58"/>
      <c r="AQ25" s="46" t="str">
        <f t="shared" ref="AQ25:AQ27" si="133">IF(AP25="","",IF(AP25&gt;AN25,1,0))</f>
        <v/>
      </c>
      <c r="AR25" s="168"/>
      <c r="AS25" s="53" t="str">
        <f t="shared" ref="AS25:AS27" si="134">IF(AT25="","",IF(AT25&gt;AV25,1,0))</f>
        <v/>
      </c>
      <c r="AT25" s="54"/>
      <c r="AU25" s="53" t="s">
        <v>31</v>
      </c>
      <c r="AV25" s="55"/>
      <c r="AW25" s="53" t="str">
        <f t="shared" ref="AW25:AW27" si="135">IF(AV25="","",IF(AV25&gt;AT25,1,0))</f>
        <v/>
      </c>
      <c r="AX25" s="168"/>
      <c r="AY25" s="46" t="str">
        <f t="shared" ref="AY25:AY27" si="136">IF(AZ25="","",IF(AZ25&gt;BB25,1,0))</f>
        <v/>
      </c>
      <c r="AZ25" s="56"/>
      <c r="BA25" s="46" t="s">
        <v>31</v>
      </c>
      <c r="BB25" s="58"/>
      <c r="BC25" s="46" t="str">
        <f t="shared" ref="BC25:BC27" si="137">IF(BB25="","",IF(BB25&gt;AZ25,1,0))</f>
        <v/>
      </c>
      <c r="BD25" s="168"/>
      <c r="BE25" s="46" t="str">
        <f t="shared" ref="BE25:BE27" si="138">IF(BF25="","",IF(BF25&gt;BH25,1,0))</f>
        <v/>
      </c>
      <c r="BF25" s="56"/>
      <c r="BG25" s="46" t="s">
        <v>31</v>
      </c>
      <c r="BH25" s="58"/>
      <c r="BI25" s="46" t="str">
        <f t="shared" ref="BI25:BI27" si="139">IF(BH25="","",IF(BH25&gt;BF25,1,0))</f>
        <v/>
      </c>
      <c r="BJ25" s="172"/>
      <c r="BK25" s="172"/>
      <c r="BL25" s="172"/>
      <c r="BM25" s="172"/>
      <c r="BN25" s="172"/>
      <c r="BO25" s="172"/>
      <c r="BP25" s="172"/>
      <c r="BQ25" s="172"/>
      <c r="BR25" s="172"/>
      <c r="BS25" s="172"/>
      <c r="BT25" s="172"/>
      <c r="BU25" s="172"/>
      <c r="BV25" s="172"/>
      <c r="BW25" s="178"/>
      <c r="BZ25" s="117"/>
    </row>
    <row r="26" spans="1:82" ht="12" hidden="1" customHeight="1">
      <c r="A26" s="268"/>
      <c r="B26" s="168"/>
      <c r="C26" s="118" t="str">
        <f t="shared" si="117"/>
        <v/>
      </c>
      <c r="D26" s="53">
        <f t="shared" si="112"/>
        <v>0</v>
      </c>
      <c r="E26" s="53" t="s">
        <v>31</v>
      </c>
      <c r="F26" s="53">
        <f t="shared" si="118"/>
        <v>0</v>
      </c>
      <c r="G26" s="86" t="str">
        <f t="shared" si="119"/>
        <v/>
      </c>
      <c r="H26" s="235"/>
      <c r="I26" s="53" t="str">
        <f t="shared" si="120"/>
        <v/>
      </c>
      <c r="J26" s="53">
        <f t="shared" si="113"/>
        <v>0</v>
      </c>
      <c r="K26" s="53"/>
      <c r="L26" s="62">
        <f t="shared" si="121"/>
        <v>0</v>
      </c>
      <c r="M26" s="86" t="str">
        <f t="shared" si="122"/>
        <v/>
      </c>
      <c r="N26" s="168"/>
      <c r="O26" s="53" t="str">
        <f t="shared" si="123"/>
        <v/>
      </c>
      <c r="P26" s="53">
        <f t="shared" si="114"/>
        <v>0</v>
      </c>
      <c r="Q26" s="53"/>
      <c r="R26" s="62">
        <f t="shared" si="124"/>
        <v>0</v>
      </c>
      <c r="S26" s="86">
        <f t="shared" si="125"/>
        <v>0</v>
      </c>
      <c r="T26" s="168"/>
      <c r="U26" s="50" t="str">
        <f t="shared" si="126"/>
        <v/>
      </c>
      <c r="V26" s="53">
        <f t="shared" si="115"/>
        <v>0</v>
      </c>
      <c r="W26" s="53"/>
      <c r="X26" s="62">
        <f t="shared" si="127"/>
        <v>0</v>
      </c>
      <c r="Y26" s="86" t="str">
        <f t="shared" si="128"/>
        <v/>
      </c>
      <c r="Z26" s="168"/>
      <c r="AA26" s="50" t="str">
        <f t="shared" si="129"/>
        <v/>
      </c>
      <c r="AB26" s="53">
        <f t="shared" si="116"/>
        <v>0</v>
      </c>
      <c r="AC26" s="53"/>
      <c r="AD26" s="62">
        <f t="shared" si="130"/>
        <v>0</v>
      </c>
      <c r="AE26" s="86" t="str">
        <f t="shared" si="131"/>
        <v/>
      </c>
      <c r="AF26" s="195"/>
      <c r="AG26" s="189"/>
      <c r="AH26" s="189"/>
      <c r="AI26" s="189"/>
      <c r="AJ26" s="189"/>
      <c r="AK26" s="203"/>
      <c r="AL26" s="168"/>
      <c r="AM26" s="46" t="str">
        <f t="shared" si="132"/>
        <v/>
      </c>
      <c r="AN26" s="57"/>
      <c r="AO26" s="46"/>
      <c r="AP26" s="63"/>
      <c r="AQ26" s="46" t="str">
        <f t="shared" si="133"/>
        <v/>
      </c>
      <c r="AR26" s="168"/>
      <c r="AS26" s="53" t="str">
        <f t="shared" si="134"/>
        <v/>
      </c>
      <c r="AT26" s="53"/>
      <c r="AU26" s="53" t="s">
        <v>31</v>
      </c>
      <c r="AV26" s="62"/>
      <c r="AW26" s="53" t="str">
        <f t="shared" si="135"/>
        <v/>
      </c>
      <c r="AX26" s="168"/>
      <c r="AY26" s="46" t="str">
        <f t="shared" si="136"/>
        <v/>
      </c>
      <c r="AZ26" s="57"/>
      <c r="BA26" s="46" t="s">
        <v>31</v>
      </c>
      <c r="BB26" s="63"/>
      <c r="BC26" s="46" t="str">
        <f t="shared" si="137"/>
        <v/>
      </c>
      <c r="BD26" s="168"/>
      <c r="BE26" s="46" t="str">
        <f t="shared" si="138"/>
        <v/>
      </c>
      <c r="BF26" s="57"/>
      <c r="BG26" s="46" t="s">
        <v>31</v>
      </c>
      <c r="BH26" s="63"/>
      <c r="BI26" s="46" t="str">
        <f t="shared" si="139"/>
        <v/>
      </c>
      <c r="BJ26" s="172"/>
      <c r="BK26" s="172"/>
      <c r="BL26" s="172"/>
      <c r="BM26" s="172"/>
      <c r="BN26" s="172"/>
      <c r="BO26" s="172"/>
      <c r="BP26" s="172"/>
      <c r="BQ26" s="172"/>
      <c r="BR26" s="172"/>
      <c r="BS26" s="172"/>
      <c r="BT26" s="172"/>
      <c r="BU26" s="172"/>
      <c r="BV26" s="172"/>
      <c r="BW26" s="178"/>
      <c r="BZ26" s="117"/>
    </row>
    <row r="27" spans="1:82" ht="12" hidden="1" customHeight="1">
      <c r="A27" s="269"/>
      <c r="B27" s="191"/>
      <c r="C27" s="119" t="str">
        <f t="shared" si="117"/>
        <v/>
      </c>
      <c r="D27" s="74">
        <f t="shared" si="112"/>
        <v>0</v>
      </c>
      <c r="E27" s="74" t="s">
        <v>31</v>
      </c>
      <c r="F27" s="74">
        <f t="shared" si="118"/>
        <v>0</v>
      </c>
      <c r="G27" s="90" t="str">
        <f t="shared" si="119"/>
        <v/>
      </c>
      <c r="H27" s="236"/>
      <c r="I27" s="74" t="str">
        <f t="shared" si="120"/>
        <v/>
      </c>
      <c r="J27" s="74">
        <f t="shared" si="113"/>
        <v>0</v>
      </c>
      <c r="K27" s="74" t="s">
        <v>31</v>
      </c>
      <c r="L27" s="75">
        <f t="shared" si="121"/>
        <v>0</v>
      </c>
      <c r="M27" s="90" t="str">
        <f t="shared" si="122"/>
        <v/>
      </c>
      <c r="N27" s="191"/>
      <c r="O27" s="74" t="str">
        <f t="shared" si="123"/>
        <v/>
      </c>
      <c r="P27" s="74">
        <f t="shared" si="114"/>
        <v>0</v>
      </c>
      <c r="Q27" s="74" t="s">
        <v>31</v>
      </c>
      <c r="R27" s="75">
        <f t="shared" si="124"/>
        <v>0</v>
      </c>
      <c r="S27" s="90" t="str">
        <f t="shared" si="125"/>
        <v/>
      </c>
      <c r="T27" s="191"/>
      <c r="U27" s="72" t="str">
        <f t="shared" si="126"/>
        <v/>
      </c>
      <c r="V27" s="74">
        <f t="shared" si="115"/>
        <v>0</v>
      </c>
      <c r="W27" s="74" t="s">
        <v>31</v>
      </c>
      <c r="X27" s="75">
        <f t="shared" si="127"/>
        <v>0</v>
      </c>
      <c r="Y27" s="90" t="str">
        <f t="shared" si="128"/>
        <v/>
      </c>
      <c r="Z27" s="191"/>
      <c r="AA27" s="72" t="str">
        <f t="shared" si="129"/>
        <v/>
      </c>
      <c r="AB27" s="74">
        <f t="shared" si="116"/>
        <v>0</v>
      </c>
      <c r="AC27" s="74" t="s">
        <v>31</v>
      </c>
      <c r="AD27" s="75">
        <f t="shared" si="130"/>
        <v>0</v>
      </c>
      <c r="AE27" s="90" t="str">
        <f t="shared" si="131"/>
        <v/>
      </c>
      <c r="AF27" s="196"/>
      <c r="AG27" s="198"/>
      <c r="AH27" s="198"/>
      <c r="AI27" s="198"/>
      <c r="AJ27" s="198"/>
      <c r="AK27" s="204"/>
      <c r="AL27" s="191"/>
      <c r="AM27" s="46" t="str">
        <f t="shared" si="132"/>
        <v/>
      </c>
      <c r="AN27" s="76"/>
      <c r="AO27" s="68" t="s">
        <v>31</v>
      </c>
      <c r="AP27" s="77"/>
      <c r="AQ27" s="46" t="str">
        <f t="shared" si="133"/>
        <v/>
      </c>
      <c r="AR27" s="191"/>
      <c r="AS27" s="53" t="str">
        <f t="shared" si="134"/>
        <v/>
      </c>
      <c r="AT27" s="74"/>
      <c r="AU27" s="74" t="s">
        <v>31</v>
      </c>
      <c r="AV27" s="75"/>
      <c r="AW27" s="53" t="str">
        <f t="shared" si="135"/>
        <v/>
      </c>
      <c r="AX27" s="191"/>
      <c r="AY27" s="46" t="str">
        <f t="shared" si="136"/>
        <v/>
      </c>
      <c r="AZ27" s="76"/>
      <c r="BA27" s="68" t="s">
        <v>31</v>
      </c>
      <c r="BB27" s="77"/>
      <c r="BC27" s="46" t="str">
        <f t="shared" si="137"/>
        <v/>
      </c>
      <c r="BD27" s="191"/>
      <c r="BE27" s="46" t="str">
        <f t="shared" si="138"/>
        <v/>
      </c>
      <c r="BF27" s="76"/>
      <c r="BG27" s="68" t="s">
        <v>31</v>
      </c>
      <c r="BH27" s="77"/>
      <c r="BI27" s="46" t="str">
        <f t="shared" si="139"/>
        <v/>
      </c>
      <c r="BJ27" s="173"/>
      <c r="BK27" s="173"/>
      <c r="BL27" s="173"/>
      <c r="BM27" s="173"/>
      <c r="BN27" s="173"/>
      <c r="BO27" s="173"/>
      <c r="BP27" s="173"/>
      <c r="BQ27" s="173"/>
      <c r="BR27" s="173"/>
      <c r="BS27" s="173"/>
      <c r="BT27" s="173"/>
      <c r="BU27" s="173"/>
      <c r="BV27" s="173"/>
      <c r="BW27" s="250"/>
      <c r="BZ27" s="117"/>
    </row>
    <row r="28" spans="1:82" ht="12" hidden="1" customHeight="1">
      <c r="A28" s="111">
        <f>AF2</f>
        <v>0</v>
      </c>
      <c r="B28" s="270">
        <f>$AL$4</f>
        <v>0</v>
      </c>
      <c r="C28" s="121"/>
      <c r="D28" s="35" t="str">
        <f t="shared" ref="D28:D31" si="140">AP4</f>
        <v/>
      </c>
      <c r="E28" s="35" t="s">
        <v>31</v>
      </c>
      <c r="F28" s="35" t="str">
        <f>AM4</f>
        <v/>
      </c>
      <c r="G28" s="115"/>
      <c r="H28" s="259" t="str">
        <f>AL8</f>
        <v>⑭</v>
      </c>
      <c r="I28" s="35"/>
      <c r="J28" s="35" t="str">
        <f>$AP$8</f>
        <v/>
      </c>
      <c r="K28" s="35" t="s">
        <v>31</v>
      </c>
      <c r="L28" s="114" t="str">
        <f>$AM$8</f>
        <v/>
      </c>
      <c r="M28" s="115"/>
      <c r="N28" s="167" t="str">
        <f>AL12</f>
        <v>⑪</v>
      </c>
      <c r="O28" s="35"/>
      <c r="P28" s="35" t="str">
        <f t="shared" ref="P28:P31" si="141">AP12</f>
        <v/>
      </c>
      <c r="Q28" s="35" t="s">
        <v>31</v>
      </c>
      <c r="R28" s="114" t="str">
        <f>AM12</f>
        <v/>
      </c>
      <c r="S28" s="115"/>
      <c r="T28" s="167">
        <f>$AL$16</f>
        <v>0</v>
      </c>
      <c r="U28" s="32"/>
      <c r="V28" s="35" t="str">
        <f t="shared" ref="V28:V31" si="142">AP16</f>
        <v/>
      </c>
      <c r="W28" s="35" t="s">
        <v>31</v>
      </c>
      <c r="X28" s="114" t="str">
        <f>AM16</f>
        <v/>
      </c>
      <c r="Y28" s="115"/>
      <c r="Z28" s="167"/>
      <c r="AA28" s="32"/>
      <c r="AB28" s="35" t="str">
        <f t="shared" ref="AB28:AB31" si="143">AP20</f>
        <v/>
      </c>
      <c r="AC28" s="35" t="s">
        <v>31</v>
      </c>
      <c r="AD28" s="114" t="str">
        <f>AM20</f>
        <v/>
      </c>
      <c r="AE28" s="115"/>
      <c r="AF28" s="167" t="str">
        <f>AL24</f>
        <v>③</v>
      </c>
      <c r="AG28" s="35"/>
      <c r="AH28" s="35" t="str">
        <f t="shared" ref="AH28:AH31" si="144">AP24</f>
        <v/>
      </c>
      <c r="AI28" s="35" t="s">
        <v>31</v>
      </c>
      <c r="AJ28" s="114" t="str">
        <f>AM24</f>
        <v/>
      </c>
      <c r="AK28" s="115"/>
      <c r="AL28" s="200"/>
      <c r="AM28" s="201"/>
      <c r="AN28" s="201"/>
      <c r="AO28" s="201"/>
      <c r="AP28" s="201"/>
      <c r="AQ28" s="202"/>
      <c r="AR28" s="205" t="s">
        <v>41</v>
      </c>
      <c r="AS28" s="26" t="str">
        <f>IF(AT29="","",SUM(AS29:AS31))</f>
        <v/>
      </c>
      <c r="AT28" s="29"/>
      <c r="AU28" s="80" t="s">
        <v>31</v>
      </c>
      <c r="AV28" s="26" t="str">
        <f>IF(AV29="","",SUM(AW29:AW31))</f>
        <v/>
      </c>
      <c r="AW28" s="29"/>
      <c r="AX28" s="205"/>
      <c r="AY28" s="26" t="str">
        <f>IF(AZ29="","",SUM(AY29:AY31))</f>
        <v/>
      </c>
      <c r="AZ28" s="29"/>
      <c r="BA28" s="80" t="s">
        <v>31</v>
      </c>
      <c r="BB28" s="26" t="str">
        <f>IF(BB29="","",SUM(BC29:BC31))</f>
        <v/>
      </c>
      <c r="BC28" s="29"/>
      <c r="BD28" s="205"/>
      <c r="BE28" s="26" t="str">
        <f>IF(BF29="","",SUM(BE29:BE31))</f>
        <v/>
      </c>
      <c r="BF28" s="29"/>
      <c r="BG28" s="80" t="s">
        <v>31</v>
      </c>
      <c r="BH28" s="26" t="str">
        <f>IF(BH29="","",SUM(BI29:BI31))</f>
        <v/>
      </c>
      <c r="BI28" s="29"/>
      <c r="BJ28" s="171">
        <f>SUMPRODUCT((J28=2)+(D28=2)+(P28=2)+(V28=2)+(AB28=2)+(AH28=2)+(AS28=2)+(AY28=2)+(BE28=2))</f>
        <v>0</v>
      </c>
      <c r="BK28" s="254" t="s">
        <v>31</v>
      </c>
      <c r="BL28" s="171">
        <f>SUMPRODUCT((L28=2)+(R28=2)+(X28=2)+(AD28=2)+(AJ28=2)+(AP28=2)+(AV28=2)+(BB28=2)+(BH28=2))</f>
        <v>0</v>
      </c>
      <c r="BM28" s="254" t="s">
        <v>31</v>
      </c>
      <c r="BN28" s="171">
        <f>SUMPRODUCT((N28=2)+(T28=2)+(Z28=2)+(AF28=2)+(AL28=2)+(AR28=2)+(AX28=2)+(BD28=2)+(BJ28=2))</f>
        <v>0</v>
      </c>
      <c r="BO28" s="180">
        <f>SUM(BJ28*2)+BL28</f>
        <v>0</v>
      </c>
      <c r="BP28" s="248">
        <f>SUM(D28,J28,V28,AB28,AH28,P28,AS28,AY28,BE28)</f>
        <v>0</v>
      </c>
      <c r="BQ28" s="248" t="s">
        <v>31</v>
      </c>
      <c r="BR28" s="248">
        <f>SUM(F28,L28,R28,X28,AD28,AJ28,AP28,AV28,BB28,BH28)</f>
        <v>0</v>
      </c>
      <c r="BS28" s="176" t="e">
        <f>SUM(BP28/BR28)</f>
        <v>#DIV/0!</v>
      </c>
      <c r="BT28" s="248">
        <f>SUM(J29,J30,J31,P29,P30,P31,V29,V30,V31,AB29,AB30,AB31,AH29,AH30,AH31,AN29,AN30,AN31,AT29,AT30,AT31,AZ29,AZ30,AZ31,BF29,BF30,BF31,D29,D30,D31)</f>
        <v>0</v>
      </c>
      <c r="BU28" s="248">
        <f>SUM(F29,F30,F31,L29,L30,L31,R29,R30,R31,X29,X30,X31,AD29,AD30,AD31,AJ29,AJ30,AJ31,AP29,AP30,AP31,AV29,AV30,AV31,BB29,BB30,BB31,BH29,BH30,BH31)</f>
        <v>0</v>
      </c>
      <c r="BV28" s="176" t="e">
        <f>SUM(BT28/BU28)</f>
        <v>#DIV/0!</v>
      </c>
      <c r="BW28" s="249">
        <f>$BX28</f>
        <v>5</v>
      </c>
      <c r="BX28" s="38">
        <f>RANK(CB28,CB$4:CB$43)</f>
        <v>5</v>
      </c>
      <c r="BY28" s="38">
        <f>BO28</f>
        <v>0</v>
      </c>
      <c r="BZ28" s="117">
        <f>IF(BP28=0,0,IF(BR28=0,9,BS28))</f>
        <v>0</v>
      </c>
      <c r="CA28" s="38">
        <f>IF(BT28=0,0,BV28)</f>
        <v>0</v>
      </c>
      <c r="CB28" s="38">
        <f>BJ28+0.01*BZ28+0.00001*CA28</f>
        <v>0</v>
      </c>
    </row>
    <row r="29" spans="1:82" ht="12" hidden="1" customHeight="1">
      <c r="A29" s="271">
        <f>AL3</f>
        <v>0</v>
      </c>
      <c r="B29" s="168"/>
      <c r="C29" s="118" t="str">
        <f t="shared" ref="C29:C31" si="145">AQ5</f>
        <v/>
      </c>
      <c r="D29" s="53">
        <f t="shared" si="140"/>
        <v>0</v>
      </c>
      <c r="E29" s="53" t="s">
        <v>31</v>
      </c>
      <c r="F29" s="53">
        <f t="shared" ref="F29:F31" si="146">AN5</f>
        <v>0</v>
      </c>
      <c r="G29" s="86" t="str">
        <f t="shared" ref="G29:G31" si="147">AM5</f>
        <v/>
      </c>
      <c r="H29" s="235"/>
      <c r="I29" s="53" t="str">
        <f t="shared" ref="I29:I31" si="148">AQ5</f>
        <v/>
      </c>
      <c r="J29" s="53">
        <f t="shared" ref="J29:J31" si="149">AP9</f>
        <v>0</v>
      </c>
      <c r="K29" s="53" t="s">
        <v>31</v>
      </c>
      <c r="L29" s="62">
        <f t="shared" ref="L29:L31" si="150">AN9</f>
        <v>0</v>
      </c>
      <c r="M29" s="86" t="str">
        <f t="shared" ref="M29:M31" si="151">AM5</f>
        <v/>
      </c>
      <c r="N29" s="168"/>
      <c r="O29" s="53" t="str">
        <f t="shared" ref="O29:O31" si="152">AQ13</f>
        <v/>
      </c>
      <c r="P29" s="53">
        <f t="shared" si="141"/>
        <v>0</v>
      </c>
      <c r="Q29" s="53" t="s">
        <v>31</v>
      </c>
      <c r="R29" s="62">
        <f t="shared" ref="R29:R31" si="153">AN13</f>
        <v>0</v>
      </c>
      <c r="S29" s="86" t="str">
        <f t="shared" ref="S29:S31" si="154">AM13</f>
        <v/>
      </c>
      <c r="T29" s="168"/>
      <c r="U29" s="50" t="str">
        <f t="shared" ref="U29:U31" si="155">AQ17</f>
        <v/>
      </c>
      <c r="V29" s="53">
        <f t="shared" si="142"/>
        <v>0</v>
      </c>
      <c r="W29" s="53" t="s">
        <v>31</v>
      </c>
      <c r="X29" s="62">
        <f t="shared" ref="X29:X31" si="156">AN17</f>
        <v>0</v>
      </c>
      <c r="Y29" s="86" t="str">
        <f t="shared" ref="Y29:Y31" si="157">AM17</f>
        <v/>
      </c>
      <c r="Z29" s="168"/>
      <c r="AA29" s="50" t="str">
        <f t="shared" ref="AA29:AA31" si="158">AQ21</f>
        <v/>
      </c>
      <c r="AB29" s="53">
        <f t="shared" si="143"/>
        <v>0</v>
      </c>
      <c r="AC29" s="53" t="s">
        <v>31</v>
      </c>
      <c r="AD29" s="62">
        <f t="shared" ref="AD29:AD31" si="159">AN21</f>
        <v>0</v>
      </c>
      <c r="AE29" s="86" t="str">
        <f t="shared" ref="AE29:AE31" si="160">AM21</f>
        <v/>
      </c>
      <c r="AF29" s="168"/>
      <c r="AG29" s="53" t="str">
        <f t="shared" ref="AG29:AG31" si="161">AQ25</f>
        <v/>
      </c>
      <c r="AH29" s="53">
        <f t="shared" si="144"/>
        <v>0</v>
      </c>
      <c r="AI29" s="53" t="s">
        <v>31</v>
      </c>
      <c r="AJ29" s="62">
        <f t="shared" ref="AJ29:AJ31" si="162">AN25</f>
        <v>0</v>
      </c>
      <c r="AK29" s="86" t="str">
        <f t="shared" ref="AK29:AK31" si="163">AM25</f>
        <v/>
      </c>
      <c r="AL29" s="195"/>
      <c r="AM29" s="189"/>
      <c r="AN29" s="189"/>
      <c r="AO29" s="189"/>
      <c r="AP29" s="189"/>
      <c r="AQ29" s="203"/>
      <c r="AR29" s="168"/>
      <c r="AS29" s="46" t="str">
        <f t="shared" ref="AS29:AS31" si="164">IF(AT29="","",IF(AT29&gt;AV29,1,0))</f>
        <v/>
      </c>
      <c r="AT29" s="56"/>
      <c r="AU29" s="46" t="s">
        <v>31</v>
      </c>
      <c r="AV29" s="58"/>
      <c r="AW29" s="46" t="str">
        <f t="shared" ref="AW29:AW31" si="165">IF(AV29="","",IF(AV29&gt;AT29,1,0))</f>
        <v/>
      </c>
      <c r="AX29" s="168"/>
      <c r="AY29" s="46" t="str">
        <f t="shared" ref="AY29:AY31" si="166">IF(AZ29="","",IF(AZ29&gt;BB29,1,0))</f>
        <v/>
      </c>
      <c r="AZ29" s="56"/>
      <c r="BA29" s="46" t="s">
        <v>31</v>
      </c>
      <c r="BB29" s="58"/>
      <c r="BC29" s="46" t="str">
        <f t="shared" ref="BC29:BC31" si="167">IF(BB29="","",IF(BB29&gt;AZ29,1,0))</f>
        <v/>
      </c>
      <c r="BD29" s="168"/>
      <c r="BE29" s="46" t="str">
        <f t="shared" ref="BE29:BE31" si="168">IF(BF29="","",IF(BF29&gt;BH29,1,0))</f>
        <v/>
      </c>
      <c r="BF29" s="56"/>
      <c r="BG29" s="46" t="s">
        <v>31</v>
      </c>
      <c r="BH29" s="58"/>
      <c r="BI29" s="46" t="str">
        <f t="shared" ref="BI29:BI31" si="169">IF(BH29="","",IF(BH29&gt;BF29,1,0))</f>
        <v/>
      </c>
      <c r="BJ29" s="172"/>
      <c r="BK29" s="172"/>
      <c r="BL29" s="172"/>
      <c r="BM29" s="172"/>
      <c r="BN29" s="172"/>
      <c r="BO29" s="172"/>
      <c r="BP29" s="172"/>
      <c r="BQ29" s="172"/>
      <c r="BR29" s="172"/>
      <c r="BS29" s="172"/>
      <c r="BT29" s="172"/>
      <c r="BU29" s="172"/>
      <c r="BV29" s="172"/>
      <c r="BW29" s="178"/>
      <c r="BZ29" s="117"/>
    </row>
    <row r="30" spans="1:82" ht="12" hidden="1" customHeight="1">
      <c r="A30" s="268"/>
      <c r="B30" s="168"/>
      <c r="C30" s="118" t="str">
        <f t="shared" si="145"/>
        <v/>
      </c>
      <c r="D30" s="53">
        <f t="shared" si="140"/>
        <v>0</v>
      </c>
      <c r="E30" s="53" t="s">
        <v>31</v>
      </c>
      <c r="F30" s="53">
        <f t="shared" si="146"/>
        <v>0</v>
      </c>
      <c r="G30" s="86" t="str">
        <f t="shared" si="147"/>
        <v/>
      </c>
      <c r="H30" s="235"/>
      <c r="I30" s="53" t="str">
        <f t="shared" si="148"/>
        <v/>
      </c>
      <c r="J30" s="53">
        <f t="shared" si="149"/>
        <v>0</v>
      </c>
      <c r="K30" s="53" t="s">
        <v>31</v>
      </c>
      <c r="L30" s="62">
        <f t="shared" si="150"/>
        <v>0</v>
      </c>
      <c r="M30" s="86" t="str">
        <f t="shared" si="151"/>
        <v/>
      </c>
      <c r="N30" s="168"/>
      <c r="O30" s="53" t="str">
        <f t="shared" si="152"/>
        <v/>
      </c>
      <c r="P30" s="53">
        <f t="shared" si="141"/>
        <v>0</v>
      </c>
      <c r="Q30" s="53" t="s">
        <v>31</v>
      </c>
      <c r="R30" s="62">
        <f t="shared" si="153"/>
        <v>0</v>
      </c>
      <c r="S30" s="86" t="str">
        <f t="shared" si="154"/>
        <v/>
      </c>
      <c r="T30" s="168"/>
      <c r="U30" s="50" t="str">
        <f t="shared" si="155"/>
        <v/>
      </c>
      <c r="V30" s="53">
        <f t="shared" si="142"/>
        <v>0</v>
      </c>
      <c r="W30" s="53" t="s">
        <v>31</v>
      </c>
      <c r="X30" s="62">
        <f t="shared" si="156"/>
        <v>0</v>
      </c>
      <c r="Y30" s="86" t="str">
        <f t="shared" si="157"/>
        <v/>
      </c>
      <c r="Z30" s="168"/>
      <c r="AA30" s="50" t="str">
        <f t="shared" si="158"/>
        <v/>
      </c>
      <c r="AB30" s="53">
        <f t="shared" si="143"/>
        <v>0</v>
      </c>
      <c r="AC30" s="53" t="s">
        <v>31</v>
      </c>
      <c r="AD30" s="62">
        <f t="shared" si="159"/>
        <v>0</v>
      </c>
      <c r="AE30" s="86" t="str">
        <f t="shared" si="160"/>
        <v/>
      </c>
      <c r="AF30" s="168"/>
      <c r="AG30" s="53" t="str">
        <f t="shared" si="161"/>
        <v/>
      </c>
      <c r="AH30" s="53">
        <f t="shared" si="144"/>
        <v>0</v>
      </c>
      <c r="AI30" s="53" t="s">
        <v>31</v>
      </c>
      <c r="AJ30" s="62">
        <f t="shared" si="162"/>
        <v>0</v>
      </c>
      <c r="AK30" s="86" t="str">
        <f t="shared" si="163"/>
        <v/>
      </c>
      <c r="AL30" s="195"/>
      <c r="AM30" s="189"/>
      <c r="AN30" s="189"/>
      <c r="AO30" s="189"/>
      <c r="AP30" s="189"/>
      <c r="AQ30" s="203"/>
      <c r="AR30" s="168"/>
      <c r="AS30" s="46" t="str">
        <f t="shared" si="164"/>
        <v/>
      </c>
      <c r="AT30" s="57"/>
      <c r="AU30" s="46" t="s">
        <v>31</v>
      </c>
      <c r="AV30" s="63"/>
      <c r="AW30" s="46" t="str">
        <f t="shared" si="165"/>
        <v/>
      </c>
      <c r="AX30" s="168"/>
      <c r="AY30" s="46" t="str">
        <f t="shared" si="166"/>
        <v/>
      </c>
      <c r="AZ30" s="57"/>
      <c r="BA30" s="46" t="s">
        <v>31</v>
      </c>
      <c r="BB30" s="63"/>
      <c r="BC30" s="46" t="str">
        <f t="shared" si="167"/>
        <v/>
      </c>
      <c r="BD30" s="168"/>
      <c r="BE30" s="46" t="str">
        <f t="shared" si="168"/>
        <v/>
      </c>
      <c r="BF30" s="57"/>
      <c r="BG30" s="46" t="s">
        <v>31</v>
      </c>
      <c r="BH30" s="63"/>
      <c r="BI30" s="46" t="str">
        <f t="shared" si="169"/>
        <v/>
      </c>
      <c r="BJ30" s="172"/>
      <c r="BK30" s="172"/>
      <c r="BL30" s="172"/>
      <c r="BM30" s="172"/>
      <c r="BN30" s="172"/>
      <c r="BO30" s="172"/>
      <c r="BP30" s="172"/>
      <c r="BQ30" s="172"/>
      <c r="BR30" s="172"/>
      <c r="BS30" s="172"/>
      <c r="BT30" s="172"/>
      <c r="BU30" s="172"/>
      <c r="BV30" s="172"/>
      <c r="BW30" s="178"/>
      <c r="BZ30" s="117"/>
    </row>
    <row r="31" spans="1:82" ht="12" hidden="1" customHeight="1">
      <c r="A31" s="269"/>
      <c r="B31" s="191"/>
      <c r="C31" s="119" t="str">
        <f t="shared" si="145"/>
        <v/>
      </c>
      <c r="D31" s="74">
        <f t="shared" si="140"/>
        <v>0</v>
      </c>
      <c r="E31" s="74" t="s">
        <v>31</v>
      </c>
      <c r="F31" s="74">
        <f t="shared" si="146"/>
        <v>0</v>
      </c>
      <c r="G31" s="90" t="str">
        <f t="shared" si="147"/>
        <v/>
      </c>
      <c r="H31" s="236"/>
      <c r="I31" s="74" t="str">
        <f t="shared" si="148"/>
        <v/>
      </c>
      <c r="J31" s="74">
        <f t="shared" si="149"/>
        <v>0</v>
      </c>
      <c r="K31" s="74" t="s">
        <v>31</v>
      </c>
      <c r="L31" s="75">
        <f t="shared" si="150"/>
        <v>0</v>
      </c>
      <c r="M31" s="90" t="str">
        <f t="shared" si="151"/>
        <v/>
      </c>
      <c r="N31" s="191"/>
      <c r="O31" s="74" t="str">
        <f t="shared" si="152"/>
        <v/>
      </c>
      <c r="P31" s="74">
        <f t="shared" si="141"/>
        <v>0</v>
      </c>
      <c r="Q31" s="74" t="s">
        <v>31</v>
      </c>
      <c r="R31" s="75">
        <f t="shared" si="153"/>
        <v>0</v>
      </c>
      <c r="S31" s="90" t="str">
        <f t="shared" si="154"/>
        <v/>
      </c>
      <c r="T31" s="191"/>
      <c r="U31" s="72" t="str">
        <f t="shared" si="155"/>
        <v/>
      </c>
      <c r="V31" s="74">
        <f t="shared" si="142"/>
        <v>0</v>
      </c>
      <c r="W31" s="74" t="s">
        <v>31</v>
      </c>
      <c r="X31" s="75">
        <f t="shared" si="156"/>
        <v>0</v>
      </c>
      <c r="Y31" s="90" t="str">
        <f t="shared" si="157"/>
        <v/>
      </c>
      <c r="Z31" s="191"/>
      <c r="AA31" s="50" t="str">
        <f t="shared" si="158"/>
        <v/>
      </c>
      <c r="AB31" s="74">
        <f t="shared" si="143"/>
        <v>0</v>
      </c>
      <c r="AC31" s="74" t="s">
        <v>31</v>
      </c>
      <c r="AD31" s="75">
        <f t="shared" si="159"/>
        <v>0</v>
      </c>
      <c r="AE31" s="90" t="str">
        <f t="shared" si="160"/>
        <v/>
      </c>
      <c r="AF31" s="191"/>
      <c r="AG31" s="74" t="str">
        <f t="shared" si="161"/>
        <v/>
      </c>
      <c r="AH31" s="74">
        <f t="shared" si="144"/>
        <v>0</v>
      </c>
      <c r="AI31" s="74" t="s">
        <v>31</v>
      </c>
      <c r="AJ31" s="75">
        <f t="shared" si="162"/>
        <v>0</v>
      </c>
      <c r="AK31" s="90" t="str">
        <f t="shared" si="163"/>
        <v/>
      </c>
      <c r="AL31" s="196"/>
      <c r="AM31" s="198"/>
      <c r="AN31" s="198"/>
      <c r="AO31" s="198"/>
      <c r="AP31" s="198"/>
      <c r="AQ31" s="204"/>
      <c r="AR31" s="191"/>
      <c r="AS31" s="46" t="str">
        <f t="shared" si="164"/>
        <v/>
      </c>
      <c r="AT31" s="76"/>
      <c r="AU31" s="68" t="s">
        <v>31</v>
      </c>
      <c r="AV31" s="77"/>
      <c r="AW31" s="46" t="str">
        <f t="shared" si="165"/>
        <v/>
      </c>
      <c r="AX31" s="191"/>
      <c r="AY31" s="46" t="str">
        <f t="shared" si="166"/>
        <v/>
      </c>
      <c r="AZ31" s="76"/>
      <c r="BA31" s="68" t="s">
        <v>31</v>
      </c>
      <c r="BB31" s="77"/>
      <c r="BC31" s="46" t="str">
        <f t="shared" si="167"/>
        <v/>
      </c>
      <c r="BD31" s="191"/>
      <c r="BE31" s="46" t="str">
        <f t="shared" si="168"/>
        <v/>
      </c>
      <c r="BF31" s="76"/>
      <c r="BG31" s="68" t="s">
        <v>31</v>
      </c>
      <c r="BH31" s="77"/>
      <c r="BI31" s="46" t="str">
        <f t="shared" si="169"/>
        <v/>
      </c>
      <c r="BJ31" s="173"/>
      <c r="BK31" s="173"/>
      <c r="BL31" s="173"/>
      <c r="BM31" s="173"/>
      <c r="BN31" s="173"/>
      <c r="BO31" s="173"/>
      <c r="BP31" s="173"/>
      <c r="BQ31" s="173"/>
      <c r="BR31" s="173"/>
      <c r="BS31" s="173"/>
      <c r="BT31" s="173"/>
      <c r="BU31" s="173"/>
      <c r="BV31" s="173"/>
      <c r="BW31" s="250"/>
      <c r="BZ31" s="117"/>
    </row>
    <row r="32" spans="1:82" ht="12" hidden="1" customHeight="1">
      <c r="A32" s="111">
        <f>$AR$2</f>
        <v>0</v>
      </c>
      <c r="B32" s="264">
        <f>$AR$4</f>
        <v>0</v>
      </c>
      <c r="C32" s="122"/>
      <c r="D32" s="54" t="str">
        <f t="shared" ref="D32:D35" si="170">AV4</f>
        <v/>
      </c>
      <c r="E32" s="54" t="s">
        <v>31</v>
      </c>
      <c r="F32" s="54" t="str">
        <f>$AS$4</f>
        <v/>
      </c>
      <c r="G32" s="113"/>
      <c r="H32" s="259">
        <f>$AR$8</f>
        <v>0</v>
      </c>
      <c r="I32" s="35"/>
      <c r="J32" s="35" t="str">
        <f t="shared" ref="J32:J35" si="171">AV8</f>
        <v/>
      </c>
      <c r="K32" s="35" t="s">
        <v>31</v>
      </c>
      <c r="L32" s="114" t="str">
        <f>AS8</f>
        <v/>
      </c>
      <c r="M32" s="115"/>
      <c r="N32" s="167">
        <f>$AR$12</f>
        <v>0</v>
      </c>
      <c r="O32" s="35"/>
      <c r="P32" s="35" t="str">
        <f t="shared" ref="P32:P35" si="172">AV12</f>
        <v/>
      </c>
      <c r="Q32" s="35" t="s">
        <v>31</v>
      </c>
      <c r="R32" s="114" t="str">
        <f>AS12</f>
        <v/>
      </c>
      <c r="S32" s="115"/>
      <c r="T32" s="167">
        <f>$AR$16</f>
        <v>0</v>
      </c>
      <c r="U32" s="32"/>
      <c r="V32" s="35" t="str">
        <f t="shared" ref="V32:V35" si="173">AV16</f>
        <v/>
      </c>
      <c r="W32" s="35" t="s">
        <v>31</v>
      </c>
      <c r="X32" s="123" t="str">
        <f>AS16</f>
        <v/>
      </c>
      <c r="Y32" s="115"/>
      <c r="Z32" s="167">
        <f>$AR$20</f>
        <v>0</v>
      </c>
      <c r="AA32" s="32"/>
      <c r="AB32" s="35" t="str">
        <f t="shared" ref="AB32:AB35" si="174">AV20</f>
        <v/>
      </c>
      <c r="AC32" s="35" t="s">
        <v>31</v>
      </c>
      <c r="AD32" s="114" t="str">
        <f>AS20</f>
        <v/>
      </c>
      <c r="AE32" s="115"/>
      <c r="AF32" s="167">
        <f>$AR$24</f>
        <v>0</v>
      </c>
      <c r="AG32" s="35"/>
      <c r="AH32" s="35" t="str">
        <f t="shared" ref="AH32:AH35" si="175">AV24</f>
        <v/>
      </c>
      <c r="AI32" s="35" t="s">
        <v>31</v>
      </c>
      <c r="AJ32" s="114" t="str">
        <f>AS24</f>
        <v/>
      </c>
      <c r="AK32" s="115"/>
      <c r="AL32" s="167" t="str">
        <f>$AR$28</f>
        <v>⑯</v>
      </c>
      <c r="AM32" s="35"/>
      <c r="AN32" s="35" t="str">
        <f t="shared" ref="AN32:AN35" si="176">AV28</f>
        <v/>
      </c>
      <c r="AO32" s="35" t="s">
        <v>31</v>
      </c>
      <c r="AP32" s="114">
        <f t="shared" ref="AP32:AP35" si="177">AT28</f>
        <v>0</v>
      </c>
      <c r="AQ32" s="115"/>
      <c r="AR32" s="170"/>
      <c r="AS32" s="124"/>
      <c r="AT32" s="35"/>
      <c r="AU32" s="35" t="s">
        <v>31</v>
      </c>
      <c r="AV32" s="114"/>
      <c r="AW32" s="125"/>
      <c r="AX32" s="205"/>
      <c r="AY32" s="26" t="str">
        <f>IF(AZ33="","",SUM(AY33:AY35))</f>
        <v/>
      </c>
      <c r="AZ32" s="29"/>
      <c r="BA32" s="80" t="s">
        <v>31</v>
      </c>
      <c r="BB32" s="26" t="str">
        <f>IF(BB33="","",SUM(BC33:BC35))</f>
        <v/>
      </c>
      <c r="BC32" s="29"/>
      <c r="BD32" s="205"/>
      <c r="BE32" s="26" t="str">
        <f>IF(BF33="","",SUM(BE33:BE35))</f>
        <v/>
      </c>
      <c r="BF32" s="29"/>
      <c r="BG32" s="80" t="s">
        <v>31</v>
      </c>
      <c r="BH32" s="26" t="str">
        <f>IF(BH33="","",SUM(BI33:BI35))</f>
        <v/>
      </c>
      <c r="BI32" s="29"/>
      <c r="BJ32" s="171">
        <f>SUMPRODUCT((J32=2)+(P32=2)+(V32=2)+(AB32=2)+(D32=2)+(AH32=2)+(AN32=2)+(AY32=2)+(BE32=2))</f>
        <v>0</v>
      </c>
      <c r="BK32" s="254" t="s">
        <v>31</v>
      </c>
      <c r="BL32" s="171">
        <f>SUMPRODUCT((L32=2)+(R32=2)+(X32=2)+(AD32=2)+(AJ32=2)+(AP32=2)+(F32=2)+(BB32=2)+(BH32=2))</f>
        <v>0</v>
      </c>
      <c r="BM32" s="254" t="s">
        <v>31</v>
      </c>
      <c r="BN32" s="171">
        <f>SUMPRODUCT((N32=2)+(T32=2)+(Z32=2)+(AF32=2)+(AL32=2)+(AR32=2)+(H32=2)+(BD32=2)+(BJ32=2))</f>
        <v>0</v>
      </c>
      <c r="BO32" s="180">
        <f>SUM(BJ32*2)+BL32</f>
        <v>0</v>
      </c>
      <c r="BP32" s="248">
        <f>SUM(D32,J32,P32,V32,AB32,AH32,AN32,AS32,AY32,BE32)</f>
        <v>0</v>
      </c>
      <c r="BQ32" s="248" t="s">
        <v>31</v>
      </c>
      <c r="BR32" s="248">
        <f>SUM(F32,L32,R32,X32,AD32,AJ32,AP32,BB32,BH32)</f>
        <v>0</v>
      </c>
      <c r="BS32" s="176" t="e">
        <f>SUM(BP32/BR32)</f>
        <v>#DIV/0!</v>
      </c>
      <c r="BT32" s="248">
        <f>SUM(J33,J34,J35,P33,P34,P35,V33,V34,V35,AB33,AB34,AB35,AH33,AH34,AH35,AN33,AN34,AN35,AT33,AT34,AT35,AZ33,AZ34,AZ35,BF33,BF34,BF35,D33,D34,D35)</f>
        <v>0</v>
      </c>
      <c r="BU32" s="248">
        <f>SUM(F33,F34,F35,L33,L34,L35,R33,R34,R35,X33,X34,X35,AD33,AD34,AD35,AJ33,AJ34,AJ35,AP33,AP34,AP35,AV33,AV34,AV35,BB33,BB34,BB35,BH33,BH34,BH35)</f>
        <v>0</v>
      </c>
      <c r="BV32" s="176" t="e">
        <f>SUM(BT32/BU32)</f>
        <v>#DIV/0!</v>
      </c>
      <c r="BW32" s="249">
        <f>$BX32</f>
        <v>5</v>
      </c>
      <c r="BX32" s="38">
        <f>RANK(CB32,CB$4:CB$43)</f>
        <v>5</v>
      </c>
      <c r="BY32" s="38">
        <f>BO32</f>
        <v>0</v>
      </c>
      <c r="BZ32" s="117">
        <f>IF(BP32=0,0,IF(BR32=0,9,BS32))</f>
        <v>0</v>
      </c>
      <c r="CA32" s="38">
        <f>IF(BT32=0,0,BV32)</f>
        <v>0</v>
      </c>
      <c r="CB32" s="38">
        <f>BJ32+0.01*BZ32+0.00001*CA32</f>
        <v>0</v>
      </c>
    </row>
    <row r="33" spans="1:80" ht="12" hidden="1" customHeight="1">
      <c r="A33" s="255">
        <f>$AR$3</f>
        <v>0</v>
      </c>
      <c r="B33" s="265"/>
      <c r="C33" s="126" t="str">
        <f t="shared" ref="C33:C35" si="178">AW5</f>
        <v/>
      </c>
      <c r="D33" s="53">
        <f t="shared" si="170"/>
        <v>0</v>
      </c>
      <c r="E33" s="53" t="s">
        <v>31</v>
      </c>
      <c r="F33" s="53">
        <f t="shared" ref="F33:F35" si="179">AT5</f>
        <v>0</v>
      </c>
      <c r="G33" s="86" t="str">
        <f t="shared" ref="G33:G35" si="180">AS5</f>
        <v/>
      </c>
      <c r="H33" s="235"/>
      <c r="I33" s="53" t="str">
        <f t="shared" ref="I33:I35" si="181">AW9</f>
        <v/>
      </c>
      <c r="J33" s="53">
        <f t="shared" si="171"/>
        <v>0</v>
      </c>
      <c r="K33" s="53" t="s">
        <v>31</v>
      </c>
      <c r="L33" s="62">
        <f t="shared" ref="L33:L35" si="182">AT9</f>
        <v>0</v>
      </c>
      <c r="M33" s="86" t="str">
        <f t="shared" ref="M33:M35" si="183">AS9</f>
        <v/>
      </c>
      <c r="N33" s="168"/>
      <c r="O33" s="53" t="str">
        <f t="shared" ref="O33:O35" si="184">AW13</f>
        <v/>
      </c>
      <c r="P33" s="53">
        <f t="shared" si="172"/>
        <v>0</v>
      </c>
      <c r="Q33" s="53" t="s">
        <v>31</v>
      </c>
      <c r="R33" s="62">
        <f t="shared" ref="R33:R35" si="185">AT13</f>
        <v>0</v>
      </c>
      <c r="S33" s="86" t="str">
        <f t="shared" ref="S33:S35" si="186">AS13</f>
        <v/>
      </c>
      <c r="T33" s="168"/>
      <c r="U33" s="50" t="str">
        <f t="shared" ref="U33:U35" si="187">AW17</f>
        <v/>
      </c>
      <c r="V33" s="53">
        <f t="shared" si="173"/>
        <v>0</v>
      </c>
      <c r="W33" s="53" t="s">
        <v>31</v>
      </c>
      <c r="X33" s="127">
        <f t="shared" ref="X33:X35" si="188">AT17</f>
        <v>0</v>
      </c>
      <c r="Y33" s="86" t="str">
        <f t="shared" ref="Y33:Y35" si="189">AS17</f>
        <v/>
      </c>
      <c r="Z33" s="168"/>
      <c r="AA33" s="50" t="str">
        <f t="shared" ref="AA33:AA35" si="190">AW21</f>
        <v/>
      </c>
      <c r="AB33" s="53">
        <f t="shared" si="174"/>
        <v>0</v>
      </c>
      <c r="AC33" s="53" t="s">
        <v>31</v>
      </c>
      <c r="AD33" s="62">
        <f t="shared" ref="AD33:AD35" si="191">AT21</f>
        <v>0</v>
      </c>
      <c r="AE33" s="86" t="str">
        <f t="shared" ref="AE33:AE35" si="192">AS21</f>
        <v/>
      </c>
      <c r="AF33" s="168"/>
      <c r="AG33" s="53" t="str">
        <f t="shared" ref="AG33:AG35" si="193">AW25</f>
        <v/>
      </c>
      <c r="AH33" s="53">
        <f t="shared" si="175"/>
        <v>0</v>
      </c>
      <c r="AI33" s="53" t="s">
        <v>31</v>
      </c>
      <c r="AJ33" s="62">
        <f t="shared" ref="AJ33:AJ35" si="194">AT25</f>
        <v>0</v>
      </c>
      <c r="AK33" s="86" t="str">
        <f t="shared" ref="AK33:AK35" si="195">AS25</f>
        <v/>
      </c>
      <c r="AL33" s="168"/>
      <c r="AM33" s="53" t="str">
        <f t="shared" ref="AM33:AM35" si="196">AW29</f>
        <v/>
      </c>
      <c r="AN33" s="53">
        <f t="shared" si="176"/>
        <v>0</v>
      </c>
      <c r="AO33" s="53" t="s">
        <v>31</v>
      </c>
      <c r="AP33" s="62">
        <f t="shared" si="177"/>
        <v>0</v>
      </c>
      <c r="AQ33" s="86" t="str">
        <f t="shared" ref="AQ33:AQ35" si="197">AS29</f>
        <v/>
      </c>
      <c r="AR33" s="168"/>
      <c r="AS33" s="128"/>
      <c r="AT33" s="53"/>
      <c r="AU33" s="53" t="s">
        <v>31</v>
      </c>
      <c r="AV33" s="62"/>
      <c r="AW33" s="129"/>
      <c r="AX33" s="168"/>
      <c r="AY33" s="46" t="str">
        <f t="shared" ref="AY33:AY35" si="198">IF(AZ33="","",IF(AZ33&gt;BB33,1,0))</f>
        <v/>
      </c>
      <c r="AZ33" s="56"/>
      <c r="BA33" s="46" t="s">
        <v>31</v>
      </c>
      <c r="BB33" s="58"/>
      <c r="BC33" s="46" t="str">
        <f t="shared" ref="BC33:BC35" si="199">IF(BB33="","",IF(BB33&gt;AZ33,1,0))</f>
        <v/>
      </c>
      <c r="BD33" s="168"/>
      <c r="BE33" s="46" t="str">
        <f t="shared" ref="BE33:BE35" si="200">IF(BF33="","",IF(BF33&gt;BH33,1,0))</f>
        <v/>
      </c>
      <c r="BF33" s="56"/>
      <c r="BG33" s="46" t="s">
        <v>31</v>
      </c>
      <c r="BH33" s="58"/>
      <c r="BI33" s="46" t="str">
        <f t="shared" ref="BI33:BI35" si="201">IF(BH33="","",IF(BH33&gt;BF33,1,0))</f>
        <v/>
      </c>
      <c r="BJ33" s="172"/>
      <c r="BK33" s="172"/>
      <c r="BL33" s="172"/>
      <c r="BM33" s="172"/>
      <c r="BN33" s="172"/>
      <c r="BO33" s="172"/>
      <c r="BP33" s="172"/>
      <c r="BQ33" s="172"/>
      <c r="BR33" s="172"/>
      <c r="BS33" s="172"/>
      <c r="BT33" s="172"/>
      <c r="BU33" s="172"/>
      <c r="BV33" s="172"/>
      <c r="BW33" s="178"/>
      <c r="BZ33" s="117"/>
    </row>
    <row r="34" spans="1:80" ht="12" hidden="1" customHeight="1">
      <c r="A34" s="186"/>
      <c r="B34" s="265"/>
      <c r="C34" s="126" t="str">
        <f t="shared" si="178"/>
        <v/>
      </c>
      <c r="D34" s="53">
        <f t="shared" si="170"/>
        <v>0</v>
      </c>
      <c r="E34" s="53" t="s">
        <v>31</v>
      </c>
      <c r="F34" s="53">
        <f t="shared" si="179"/>
        <v>0</v>
      </c>
      <c r="G34" s="86" t="str">
        <f t="shared" si="180"/>
        <v/>
      </c>
      <c r="H34" s="235"/>
      <c r="I34" s="53" t="str">
        <f t="shared" si="181"/>
        <v/>
      </c>
      <c r="J34" s="53">
        <f t="shared" si="171"/>
        <v>0</v>
      </c>
      <c r="K34" s="53" t="s">
        <v>31</v>
      </c>
      <c r="L34" s="62">
        <f t="shared" si="182"/>
        <v>0</v>
      </c>
      <c r="M34" s="86" t="str">
        <f t="shared" si="183"/>
        <v/>
      </c>
      <c r="N34" s="168"/>
      <c r="O34" s="53" t="str">
        <f t="shared" si="184"/>
        <v/>
      </c>
      <c r="P34" s="53">
        <f t="shared" si="172"/>
        <v>0</v>
      </c>
      <c r="Q34" s="53" t="s">
        <v>31</v>
      </c>
      <c r="R34" s="62">
        <f t="shared" si="185"/>
        <v>0</v>
      </c>
      <c r="S34" s="86" t="str">
        <f t="shared" si="186"/>
        <v/>
      </c>
      <c r="T34" s="168"/>
      <c r="U34" s="50" t="str">
        <f t="shared" si="187"/>
        <v/>
      </c>
      <c r="V34" s="53">
        <f t="shared" si="173"/>
        <v>0</v>
      </c>
      <c r="W34" s="53" t="s">
        <v>31</v>
      </c>
      <c r="X34" s="127">
        <f t="shared" si="188"/>
        <v>0</v>
      </c>
      <c r="Y34" s="86" t="str">
        <f t="shared" si="189"/>
        <v/>
      </c>
      <c r="Z34" s="168"/>
      <c r="AA34" s="50" t="str">
        <f t="shared" si="190"/>
        <v/>
      </c>
      <c r="AB34" s="53">
        <f t="shared" si="174"/>
        <v>0</v>
      </c>
      <c r="AC34" s="53" t="s">
        <v>31</v>
      </c>
      <c r="AD34" s="62">
        <f t="shared" si="191"/>
        <v>0</v>
      </c>
      <c r="AE34" s="86" t="str">
        <f t="shared" si="192"/>
        <v/>
      </c>
      <c r="AF34" s="168"/>
      <c r="AG34" s="53" t="str">
        <f t="shared" si="193"/>
        <v/>
      </c>
      <c r="AH34" s="53">
        <f t="shared" si="175"/>
        <v>0</v>
      </c>
      <c r="AI34" s="53" t="s">
        <v>31</v>
      </c>
      <c r="AJ34" s="62">
        <f t="shared" si="194"/>
        <v>0</v>
      </c>
      <c r="AK34" s="86" t="str">
        <f t="shared" si="195"/>
        <v/>
      </c>
      <c r="AL34" s="168"/>
      <c r="AM34" s="53" t="str">
        <f t="shared" si="196"/>
        <v/>
      </c>
      <c r="AN34" s="53">
        <f t="shared" si="176"/>
        <v>0</v>
      </c>
      <c r="AO34" s="53" t="s">
        <v>31</v>
      </c>
      <c r="AP34" s="62">
        <f t="shared" si="177"/>
        <v>0</v>
      </c>
      <c r="AQ34" s="86" t="str">
        <f t="shared" si="197"/>
        <v/>
      </c>
      <c r="AR34" s="168"/>
      <c r="AS34" s="128"/>
      <c r="AT34" s="53"/>
      <c r="AU34" s="53" t="s">
        <v>31</v>
      </c>
      <c r="AV34" s="62"/>
      <c r="AW34" s="129"/>
      <c r="AX34" s="168"/>
      <c r="AY34" s="46" t="str">
        <f t="shared" si="198"/>
        <v/>
      </c>
      <c r="AZ34" s="57"/>
      <c r="BA34" s="46" t="s">
        <v>31</v>
      </c>
      <c r="BB34" s="63"/>
      <c r="BC34" s="46" t="str">
        <f t="shared" si="199"/>
        <v/>
      </c>
      <c r="BD34" s="168"/>
      <c r="BE34" s="46" t="str">
        <f t="shared" si="200"/>
        <v/>
      </c>
      <c r="BF34" s="57"/>
      <c r="BG34" s="46" t="s">
        <v>31</v>
      </c>
      <c r="BH34" s="63"/>
      <c r="BI34" s="46" t="str">
        <f t="shared" si="201"/>
        <v/>
      </c>
      <c r="BJ34" s="172"/>
      <c r="BK34" s="172"/>
      <c r="BL34" s="172"/>
      <c r="BM34" s="172"/>
      <c r="BN34" s="172"/>
      <c r="BO34" s="172"/>
      <c r="BP34" s="172"/>
      <c r="BQ34" s="172"/>
      <c r="BR34" s="172"/>
      <c r="BS34" s="172"/>
      <c r="BT34" s="172"/>
      <c r="BU34" s="172"/>
      <c r="BV34" s="172"/>
      <c r="BW34" s="178"/>
      <c r="BZ34" s="117"/>
    </row>
    <row r="35" spans="1:80" ht="12" hidden="1" customHeight="1">
      <c r="A35" s="187"/>
      <c r="B35" s="266"/>
      <c r="C35" s="130" t="str">
        <f t="shared" si="178"/>
        <v/>
      </c>
      <c r="D35" s="74">
        <f t="shared" si="170"/>
        <v>0</v>
      </c>
      <c r="E35" s="74" t="s">
        <v>31</v>
      </c>
      <c r="F35" s="74">
        <f t="shared" si="179"/>
        <v>0</v>
      </c>
      <c r="G35" s="90" t="str">
        <f t="shared" si="180"/>
        <v/>
      </c>
      <c r="H35" s="236"/>
      <c r="I35" s="74" t="str">
        <f t="shared" si="181"/>
        <v/>
      </c>
      <c r="J35" s="74">
        <f t="shared" si="171"/>
        <v>0</v>
      </c>
      <c r="K35" s="74" t="s">
        <v>31</v>
      </c>
      <c r="L35" s="75">
        <f t="shared" si="182"/>
        <v>0</v>
      </c>
      <c r="M35" s="90" t="str">
        <f t="shared" si="183"/>
        <v/>
      </c>
      <c r="N35" s="191"/>
      <c r="O35" s="74" t="str">
        <f t="shared" si="184"/>
        <v/>
      </c>
      <c r="P35" s="74">
        <f t="shared" si="172"/>
        <v>0</v>
      </c>
      <c r="Q35" s="74" t="s">
        <v>31</v>
      </c>
      <c r="R35" s="75">
        <f t="shared" si="185"/>
        <v>0</v>
      </c>
      <c r="S35" s="90" t="str">
        <f t="shared" si="186"/>
        <v/>
      </c>
      <c r="T35" s="191"/>
      <c r="U35" s="72" t="str">
        <f t="shared" si="187"/>
        <v/>
      </c>
      <c r="V35" s="74">
        <f t="shared" si="173"/>
        <v>0</v>
      </c>
      <c r="W35" s="74" t="s">
        <v>31</v>
      </c>
      <c r="X35" s="131">
        <f t="shared" si="188"/>
        <v>0</v>
      </c>
      <c r="Y35" s="90" t="str">
        <f t="shared" si="189"/>
        <v/>
      </c>
      <c r="Z35" s="191"/>
      <c r="AA35" s="72" t="str">
        <f t="shared" si="190"/>
        <v/>
      </c>
      <c r="AB35" s="74">
        <f t="shared" si="174"/>
        <v>0</v>
      </c>
      <c r="AC35" s="74" t="s">
        <v>31</v>
      </c>
      <c r="AD35" s="75">
        <f t="shared" si="191"/>
        <v>0</v>
      </c>
      <c r="AE35" s="90" t="str">
        <f t="shared" si="192"/>
        <v/>
      </c>
      <c r="AF35" s="191"/>
      <c r="AG35" s="74" t="str">
        <f t="shared" si="193"/>
        <v/>
      </c>
      <c r="AH35" s="74">
        <f t="shared" si="175"/>
        <v>0</v>
      </c>
      <c r="AI35" s="74" t="s">
        <v>31</v>
      </c>
      <c r="AJ35" s="75">
        <f t="shared" si="194"/>
        <v>0</v>
      </c>
      <c r="AK35" s="90" t="str">
        <f t="shared" si="195"/>
        <v/>
      </c>
      <c r="AL35" s="191"/>
      <c r="AM35" s="74" t="str">
        <f t="shared" si="196"/>
        <v/>
      </c>
      <c r="AN35" s="74">
        <f t="shared" si="176"/>
        <v>0</v>
      </c>
      <c r="AO35" s="74" t="s">
        <v>31</v>
      </c>
      <c r="AP35" s="75">
        <f t="shared" si="177"/>
        <v>0</v>
      </c>
      <c r="AQ35" s="90" t="str">
        <f t="shared" si="197"/>
        <v/>
      </c>
      <c r="AR35" s="191"/>
      <c r="AS35" s="132"/>
      <c r="AT35" s="74"/>
      <c r="AU35" s="74" t="s">
        <v>31</v>
      </c>
      <c r="AV35" s="75"/>
      <c r="AW35" s="133"/>
      <c r="AX35" s="191"/>
      <c r="AY35" s="46" t="str">
        <f t="shared" si="198"/>
        <v/>
      </c>
      <c r="AZ35" s="76"/>
      <c r="BA35" s="68" t="s">
        <v>31</v>
      </c>
      <c r="BB35" s="77"/>
      <c r="BC35" s="46" t="str">
        <f t="shared" si="199"/>
        <v/>
      </c>
      <c r="BD35" s="191"/>
      <c r="BE35" s="46" t="str">
        <f t="shared" si="200"/>
        <v/>
      </c>
      <c r="BF35" s="76"/>
      <c r="BG35" s="68" t="s">
        <v>31</v>
      </c>
      <c r="BH35" s="77"/>
      <c r="BI35" s="46" t="str">
        <f t="shared" si="201"/>
        <v/>
      </c>
      <c r="BJ35" s="173"/>
      <c r="BK35" s="173"/>
      <c r="BL35" s="173"/>
      <c r="BM35" s="173"/>
      <c r="BN35" s="173"/>
      <c r="BO35" s="173"/>
      <c r="BP35" s="173"/>
      <c r="BQ35" s="173"/>
      <c r="BR35" s="173"/>
      <c r="BS35" s="173"/>
      <c r="BT35" s="173"/>
      <c r="BU35" s="173"/>
      <c r="BV35" s="173"/>
      <c r="BW35" s="250"/>
      <c r="BZ35" s="117"/>
    </row>
    <row r="36" spans="1:80" ht="12" hidden="1" customHeight="1">
      <c r="A36" s="111">
        <f>$AX$2</f>
        <v>0</v>
      </c>
      <c r="B36" s="261">
        <f>$AX$4</f>
        <v>0</v>
      </c>
      <c r="C36" s="112"/>
      <c r="D36" s="54" t="str">
        <f>$BB$4</f>
        <v/>
      </c>
      <c r="E36" s="54" t="s">
        <v>31</v>
      </c>
      <c r="F36" s="54">
        <f>$AZ$4</f>
        <v>0</v>
      </c>
      <c r="G36" s="113"/>
      <c r="H36" s="259">
        <f>$AX$8</f>
        <v>0</v>
      </c>
      <c r="I36" s="35"/>
      <c r="J36" s="35">
        <f>BC8</f>
        <v>0</v>
      </c>
      <c r="K36" s="35" t="s">
        <v>31</v>
      </c>
      <c r="L36" s="114" t="str">
        <f>AY8</f>
        <v/>
      </c>
      <c r="M36" s="115"/>
      <c r="N36" s="167">
        <f>$AX$12</f>
        <v>0</v>
      </c>
      <c r="O36" s="35"/>
      <c r="P36" s="35">
        <f>BC12</f>
        <v>0</v>
      </c>
      <c r="Q36" s="35" t="s">
        <v>31</v>
      </c>
      <c r="R36" s="35" t="str">
        <f>$AY$12</f>
        <v/>
      </c>
      <c r="S36" s="115"/>
      <c r="T36" s="167">
        <f>$AX$16</f>
        <v>0</v>
      </c>
      <c r="U36" s="32"/>
      <c r="V36" s="35" t="str">
        <f t="shared" ref="V36:V39" si="202">BB16</f>
        <v/>
      </c>
      <c r="W36" s="35" t="s">
        <v>31</v>
      </c>
      <c r="X36" s="114" t="str">
        <f>AY16</f>
        <v/>
      </c>
      <c r="Y36" s="115"/>
      <c r="Z36" s="167">
        <f>$AX$20</f>
        <v>0</v>
      </c>
      <c r="AA36" s="32"/>
      <c r="AB36" s="35" t="str">
        <f t="shared" ref="AB36:AB39" si="203">BB20</f>
        <v/>
      </c>
      <c r="AC36" s="35" t="s">
        <v>31</v>
      </c>
      <c r="AD36" s="114" t="str">
        <f>AY20</f>
        <v/>
      </c>
      <c r="AE36" s="115"/>
      <c r="AF36" s="167">
        <f>$AX$24</f>
        <v>0</v>
      </c>
      <c r="AG36" s="35"/>
      <c r="AH36" s="35" t="str">
        <f t="shared" ref="AH36:AH39" si="204">BB24</f>
        <v/>
      </c>
      <c r="AI36" s="35" t="s">
        <v>31</v>
      </c>
      <c r="AJ36" s="114" t="str">
        <f>AY24</f>
        <v/>
      </c>
      <c r="AK36" s="115"/>
      <c r="AL36" s="167">
        <f>$AX$28</f>
        <v>0</v>
      </c>
      <c r="AM36" s="35"/>
      <c r="AN36" s="35">
        <f>BC28</f>
        <v>0</v>
      </c>
      <c r="AO36" s="35" t="s">
        <v>31</v>
      </c>
      <c r="AP36" s="114" t="str">
        <f>AY28</f>
        <v/>
      </c>
      <c r="AQ36" s="115"/>
      <c r="AR36" s="167">
        <f>$AX$32</f>
        <v>0</v>
      </c>
      <c r="AS36" s="35"/>
      <c r="AT36" s="35" t="str">
        <f t="shared" ref="AT36:AT39" si="205">BB32</f>
        <v/>
      </c>
      <c r="AU36" s="35" t="s">
        <v>31</v>
      </c>
      <c r="AV36" s="114" t="str">
        <f>AY32</f>
        <v/>
      </c>
      <c r="AW36" s="115"/>
      <c r="AX36" s="170"/>
      <c r="AY36" s="124"/>
      <c r="AZ36" s="35"/>
      <c r="BA36" s="35" t="s">
        <v>31</v>
      </c>
      <c r="BB36" s="114"/>
      <c r="BC36" s="115"/>
      <c r="BD36" s="205"/>
      <c r="BE36" s="26" t="str">
        <f>IF(BF37="","",SUM(BE37:BE39))</f>
        <v/>
      </c>
      <c r="BF36" s="29"/>
      <c r="BG36" s="80" t="s">
        <v>31</v>
      </c>
      <c r="BH36" s="26" t="str">
        <f>IF(BH37="","",SUM(BI37:BI39))</f>
        <v/>
      </c>
      <c r="BI36" s="29"/>
      <c r="BJ36" s="171">
        <f>SUMPRODUCT((D36=2)+(J36=2)+(V36=2)+(P36=2)+(AB36=2)+(AH36=2)+(AN36=2)+(AT36=2)+(BE36=2))</f>
        <v>0</v>
      </c>
      <c r="BK36" s="254" t="s">
        <v>31</v>
      </c>
      <c r="BL36" s="171">
        <f>SUMPRODUCT((L36=2)+(R36=2)+(X36=2)+(AC36=2)+(AJ36=2)+(AP36=2)+(AV36=2)+(BB36=2)+(BH36=2))</f>
        <v>0</v>
      </c>
      <c r="BM36" s="254" t="s">
        <v>31</v>
      </c>
      <c r="BN36" s="171">
        <f>SUMPRODUCT((N36=2)+(T36=2)+(Z36=2)+(AE36=2)+(AL36=2)+(AR36=2)+(AX36=2)+(BD36=2)+(BJ36=2))</f>
        <v>0</v>
      </c>
      <c r="BO36" s="180">
        <f>SUM(BJ36*2)+BL36</f>
        <v>0</v>
      </c>
      <c r="BP36" s="248">
        <f>SUM(D36,J36,P36,V36,AB36,AG36,AN36,AT36,BE36)</f>
        <v>0</v>
      </c>
      <c r="BQ36" s="248" t="s">
        <v>31</v>
      </c>
      <c r="BR36" s="248">
        <f>SUM(F36,L36,R36,X36,AD36,AJ36,AP36,AV36,BH36)</f>
        <v>0</v>
      </c>
      <c r="BS36" s="176" t="e">
        <f>SUM(BP36/BR36)</f>
        <v>#DIV/0!</v>
      </c>
      <c r="BT36" s="248">
        <f>SUM(J37,J38,J39,P37,P38,P39,V37,V38,V39,AB37,AB38,AB39,AH37,AH38,AH39,AN37,AN38,AN39,AT37,AT38,AT39,AZ37,AZ38,AZ39,BF37,BF38,BF39,D37,D38,D39)</f>
        <v>0</v>
      </c>
      <c r="BU36" s="248">
        <f>SUM(F37,F38,F39,L37,L38,L39,R37,R38,R39,X37,X38,X39,AD37,AD38,AD39,AJ37,AJ38,AJ39,AP37,AP38,AP39,AV37,AV38,AV39,BB37,BB38,BB39,BH37,BH38,BH39)</f>
        <v>0</v>
      </c>
      <c r="BV36" s="176" t="e">
        <f>SUM(BT36/BU36)</f>
        <v>#DIV/0!</v>
      </c>
      <c r="BW36" s="249">
        <f>$BX36</f>
        <v>5</v>
      </c>
      <c r="BX36" s="38">
        <f>RANK(CB36,CB$4:CB$43)</f>
        <v>5</v>
      </c>
      <c r="BY36" s="38">
        <f>BO36</f>
        <v>0</v>
      </c>
      <c r="BZ36" s="117">
        <f>IF(BP36=0,0,IF(BR36=0,9,BS36))</f>
        <v>0</v>
      </c>
      <c r="CA36" s="38">
        <f>IF(BT36=0,0,BV36)</f>
        <v>0</v>
      </c>
      <c r="CB36" s="38">
        <f>BJ36+0.01*BZ36+0.00001*CA36</f>
        <v>0</v>
      </c>
    </row>
    <row r="37" spans="1:80" ht="12" hidden="1" customHeight="1">
      <c r="A37" s="255">
        <f>$AX$3</f>
        <v>0</v>
      </c>
      <c r="B37" s="168"/>
      <c r="C37" s="118" t="str">
        <f t="shared" ref="C37:C39" si="206">BC5</f>
        <v/>
      </c>
      <c r="D37" s="53">
        <f t="shared" ref="D37:D39" si="207">BB5</f>
        <v>0</v>
      </c>
      <c r="E37" s="53" t="s">
        <v>31</v>
      </c>
      <c r="F37" s="53">
        <f>$AZ$5</f>
        <v>0</v>
      </c>
      <c r="G37" s="86" t="str">
        <f t="shared" ref="G37:G39" si="208">AY5</f>
        <v/>
      </c>
      <c r="H37" s="235"/>
      <c r="I37" s="53" t="str">
        <f t="shared" ref="I37:I39" si="209">BC9</f>
        <v/>
      </c>
      <c r="J37" s="53">
        <f t="shared" ref="J37:J39" si="210">BB9</f>
        <v>0</v>
      </c>
      <c r="K37" s="53" t="s">
        <v>31</v>
      </c>
      <c r="L37" s="62">
        <f t="shared" ref="L37:L39" si="211">AZ9</f>
        <v>0</v>
      </c>
      <c r="M37" s="86" t="str">
        <f t="shared" ref="M37:M39" si="212">AY9</f>
        <v/>
      </c>
      <c r="N37" s="168"/>
      <c r="O37" s="53" t="str">
        <f t="shared" ref="O37:O39" si="213">BC13</f>
        <v/>
      </c>
      <c r="P37" s="52">
        <f t="shared" ref="P37:P39" si="214">BB13</f>
        <v>0</v>
      </c>
      <c r="Q37" s="53" t="s">
        <v>31</v>
      </c>
      <c r="R37" s="53">
        <f t="shared" ref="R37:R39" si="215">AZ13</f>
        <v>0</v>
      </c>
      <c r="S37" s="134" t="str">
        <f t="shared" ref="S37:S39" si="216">AY13</f>
        <v/>
      </c>
      <c r="T37" s="168"/>
      <c r="U37" s="50" t="str">
        <f t="shared" ref="U37:U39" si="217">BC17</f>
        <v/>
      </c>
      <c r="V37" s="52">
        <f t="shared" si="202"/>
        <v>0</v>
      </c>
      <c r="W37" s="53" t="s">
        <v>31</v>
      </c>
      <c r="X37" s="62">
        <f t="shared" ref="X37:X39" si="218">AZ17</f>
        <v>0</v>
      </c>
      <c r="Y37" s="86" t="str">
        <f t="shared" ref="Y37:Y39" si="219">AY17</f>
        <v/>
      </c>
      <c r="Z37" s="168"/>
      <c r="AA37" s="50" t="str">
        <f t="shared" ref="AA37:AA39" si="220">BC21</f>
        <v/>
      </c>
      <c r="AB37" s="53">
        <f t="shared" si="203"/>
        <v>0</v>
      </c>
      <c r="AC37" s="62" t="s">
        <v>31</v>
      </c>
      <c r="AD37" s="62">
        <f t="shared" ref="AD37:AD39" si="221">AZ21</f>
        <v>0</v>
      </c>
      <c r="AE37" s="86" t="str">
        <f t="shared" ref="AE37:AE39" si="222">AY21</f>
        <v/>
      </c>
      <c r="AF37" s="168"/>
      <c r="AG37" s="62" t="str">
        <f t="shared" ref="AG37:AG39" si="223">BC25</f>
        <v/>
      </c>
      <c r="AH37" s="62">
        <f t="shared" si="204"/>
        <v>0</v>
      </c>
      <c r="AI37" s="53" t="s">
        <v>31</v>
      </c>
      <c r="AJ37" s="62">
        <f t="shared" ref="AJ37:AJ39" si="224">AZ25</f>
        <v>0</v>
      </c>
      <c r="AK37" s="86" t="str">
        <f t="shared" ref="AK37:AK39" si="225">AY25</f>
        <v/>
      </c>
      <c r="AL37" s="168"/>
      <c r="AM37" s="53" t="str">
        <f t="shared" ref="AM37:AM39" si="226">BC29</f>
        <v/>
      </c>
      <c r="AN37" s="53">
        <f t="shared" ref="AN37:AN39" si="227">BB29</f>
        <v>0</v>
      </c>
      <c r="AO37" s="53" t="s">
        <v>31</v>
      </c>
      <c r="AP37" s="62">
        <f t="shared" ref="AP37:AP39" si="228">AZ29</f>
        <v>0</v>
      </c>
      <c r="AQ37" s="86" t="str">
        <f t="shared" ref="AQ37:AQ39" si="229">AY29</f>
        <v/>
      </c>
      <c r="AR37" s="168"/>
      <c r="AS37" s="62" t="str">
        <f t="shared" ref="AS37:AS39" si="230">BC33</f>
        <v/>
      </c>
      <c r="AT37" s="53">
        <f t="shared" si="205"/>
        <v>0</v>
      </c>
      <c r="AU37" s="110" t="s">
        <v>31</v>
      </c>
      <c r="AV37" s="62">
        <f t="shared" ref="AV37:AV39" si="231">AZ33</f>
        <v>0</v>
      </c>
      <c r="AW37" s="86" t="str">
        <f t="shared" ref="AW37:AW39" si="232">AY33</f>
        <v/>
      </c>
      <c r="AX37" s="168"/>
      <c r="AY37" s="128"/>
      <c r="AZ37" s="53"/>
      <c r="BA37" s="53" t="s">
        <v>31</v>
      </c>
      <c r="BB37" s="62"/>
      <c r="BC37" s="86"/>
      <c r="BD37" s="168"/>
      <c r="BE37" s="46" t="str">
        <f t="shared" ref="BE37:BE39" si="233">IF(BF37="","",IF(BF37&gt;BH37,1,0))</f>
        <v/>
      </c>
      <c r="BF37" s="56"/>
      <c r="BG37" s="46" t="s">
        <v>31</v>
      </c>
      <c r="BH37" s="58"/>
      <c r="BI37" s="46" t="str">
        <f t="shared" ref="BI37:BI39" si="234">IF(BH37="","",IF(BH37&gt;BF37,1,0))</f>
        <v/>
      </c>
      <c r="BJ37" s="172"/>
      <c r="BK37" s="172"/>
      <c r="BL37" s="172"/>
      <c r="BM37" s="172"/>
      <c r="BN37" s="172"/>
      <c r="BO37" s="172"/>
      <c r="BP37" s="172"/>
      <c r="BQ37" s="172"/>
      <c r="BR37" s="172"/>
      <c r="BS37" s="172"/>
      <c r="BT37" s="172"/>
      <c r="BU37" s="172"/>
      <c r="BV37" s="172"/>
      <c r="BW37" s="178"/>
      <c r="BZ37" s="117"/>
    </row>
    <row r="38" spans="1:80" ht="12" hidden="1" customHeight="1">
      <c r="A38" s="186"/>
      <c r="B38" s="168"/>
      <c r="C38" s="118" t="str">
        <f t="shared" si="206"/>
        <v/>
      </c>
      <c r="D38" s="53">
        <f t="shared" si="207"/>
        <v>0</v>
      </c>
      <c r="E38" s="53" t="s">
        <v>31</v>
      </c>
      <c r="F38" s="53">
        <f t="shared" ref="F38:F39" si="235">AZ6</f>
        <v>0</v>
      </c>
      <c r="G38" s="86" t="str">
        <f t="shared" si="208"/>
        <v/>
      </c>
      <c r="H38" s="235"/>
      <c r="I38" s="53" t="str">
        <f t="shared" si="209"/>
        <v/>
      </c>
      <c r="J38" s="53">
        <f t="shared" si="210"/>
        <v>0</v>
      </c>
      <c r="K38" s="53" t="s">
        <v>31</v>
      </c>
      <c r="L38" s="62">
        <f t="shared" si="211"/>
        <v>0</v>
      </c>
      <c r="M38" s="86" t="str">
        <f t="shared" si="212"/>
        <v/>
      </c>
      <c r="N38" s="168"/>
      <c r="O38" s="53" t="str">
        <f t="shared" si="213"/>
        <v/>
      </c>
      <c r="P38" s="61">
        <f t="shared" si="214"/>
        <v>0</v>
      </c>
      <c r="Q38" s="53" t="s">
        <v>31</v>
      </c>
      <c r="R38" s="53">
        <f t="shared" si="215"/>
        <v>0</v>
      </c>
      <c r="S38" s="86" t="str">
        <f t="shared" si="216"/>
        <v/>
      </c>
      <c r="T38" s="168"/>
      <c r="U38" s="50" t="str">
        <f t="shared" si="217"/>
        <v/>
      </c>
      <c r="V38" s="61">
        <f t="shared" si="202"/>
        <v>0</v>
      </c>
      <c r="W38" s="53" t="s">
        <v>31</v>
      </c>
      <c r="X38" s="62">
        <f t="shared" si="218"/>
        <v>0</v>
      </c>
      <c r="Y38" s="86" t="str">
        <f t="shared" si="219"/>
        <v/>
      </c>
      <c r="Z38" s="168"/>
      <c r="AA38" s="50" t="str">
        <f t="shared" si="220"/>
        <v/>
      </c>
      <c r="AB38" s="53">
        <f t="shared" si="203"/>
        <v>0</v>
      </c>
      <c r="AC38" s="62" t="s">
        <v>31</v>
      </c>
      <c r="AD38" s="62">
        <f t="shared" si="221"/>
        <v>0</v>
      </c>
      <c r="AE38" s="86" t="str">
        <f t="shared" si="222"/>
        <v/>
      </c>
      <c r="AF38" s="168"/>
      <c r="AG38" s="62" t="str">
        <f t="shared" si="223"/>
        <v/>
      </c>
      <c r="AH38" s="62">
        <f t="shared" si="204"/>
        <v>0</v>
      </c>
      <c r="AI38" s="53" t="s">
        <v>31</v>
      </c>
      <c r="AJ38" s="62">
        <f t="shared" si="224"/>
        <v>0</v>
      </c>
      <c r="AK38" s="86" t="str">
        <f t="shared" si="225"/>
        <v/>
      </c>
      <c r="AL38" s="168"/>
      <c r="AM38" s="53" t="str">
        <f t="shared" si="226"/>
        <v/>
      </c>
      <c r="AN38" s="53">
        <f t="shared" si="227"/>
        <v>0</v>
      </c>
      <c r="AO38" s="53" t="s">
        <v>31</v>
      </c>
      <c r="AP38" s="62">
        <f t="shared" si="228"/>
        <v>0</v>
      </c>
      <c r="AQ38" s="86" t="str">
        <f t="shared" si="229"/>
        <v/>
      </c>
      <c r="AR38" s="168"/>
      <c r="AS38" s="62" t="str">
        <f t="shared" si="230"/>
        <v/>
      </c>
      <c r="AT38" s="53">
        <f t="shared" si="205"/>
        <v>0</v>
      </c>
      <c r="AU38" s="110" t="s">
        <v>31</v>
      </c>
      <c r="AV38" s="62">
        <f t="shared" si="231"/>
        <v>0</v>
      </c>
      <c r="AW38" s="86" t="str">
        <f t="shared" si="232"/>
        <v/>
      </c>
      <c r="AX38" s="168"/>
      <c r="AY38" s="128"/>
      <c r="AZ38" s="53"/>
      <c r="BA38" s="53" t="s">
        <v>31</v>
      </c>
      <c r="BB38" s="62"/>
      <c r="BC38" s="86"/>
      <c r="BD38" s="168"/>
      <c r="BE38" s="46" t="str">
        <f t="shared" si="233"/>
        <v/>
      </c>
      <c r="BF38" s="57"/>
      <c r="BG38" s="46" t="s">
        <v>31</v>
      </c>
      <c r="BH38" s="63"/>
      <c r="BI38" s="46" t="str">
        <f t="shared" si="234"/>
        <v/>
      </c>
      <c r="BJ38" s="172"/>
      <c r="BK38" s="172"/>
      <c r="BL38" s="172"/>
      <c r="BM38" s="172"/>
      <c r="BN38" s="172"/>
      <c r="BO38" s="172"/>
      <c r="BP38" s="172"/>
      <c r="BQ38" s="172"/>
      <c r="BR38" s="172"/>
      <c r="BS38" s="172"/>
      <c r="BT38" s="172"/>
      <c r="BU38" s="172"/>
      <c r="BV38" s="172"/>
      <c r="BW38" s="178"/>
      <c r="BZ38" s="117"/>
    </row>
    <row r="39" spans="1:80" ht="12" hidden="1" customHeight="1">
      <c r="A39" s="187"/>
      <c r="B39" s="262"/>
      <c r="C39" s="119" t="str">
        <f t="shared" si="206"/>
        <v/>
      </c>
      <c r="D39" s="74">
        <f t="shared" si="207"/>
        <v>0</v>
      </c>
      <c r="E39" s="74" t="s">
        <v>31</v>
      </c>
      <c r="F39" s="74">
        <f t="shared" si="235"/>
        <v>0</v>
      </c>
      <c r="G39" s="90" t="str">
        <f t="shared" si="208"/>
        <v/>
      </c>
      <c r="H39" s="236"/>
      <c r="I39" s="74" t="str">
        <f t="shared" si="209"/>
        <v/>
      </c>
      <c r="J39" s="74">
        <f t="shared" si="210"/>
        <v>0</v>
      </c>
      <c r="K39" s="74" t="s">
        <v>31</v>
      </c>
      <c r="L39" s="75">
        <f t="shared" si="211"/>
        <v>0</v>
      </c>
      <c r="M39" s="90" t="str">
        <f t="shared" si="212"/>
        <v/>
      </c>
      <c r="N39" s="191"/>
      <c r="O39" s="74" t="str">
        <f t="shared" si="213"/>
        <v/>
      </c>
      <c r="P39" s="73">
        <f t="shared" si="214"/>
        <v>0</v>
      </c>
      <c r="Q39" s="74" t="s">
        <v>31</v>
      </c>
      <c r="R39" s="74">
        <f t="shared" si="215"/>
        <v>0</v>
      </c>
      <c r="S39" s="90" t="str">
        <f t="shared" si="216"/>
        <v/>
      </c>
      <c r="T39" s="191"/>
      <c r="U39" s="72" t="str">
        <f t="shared" si="217"/>
        <v/>
      </c>
      <c r="V39" s="73">
        <f t="shared" si="202"/>
        <v>0</v>
      </c>
      <c r="W39" s="74" t="s">
        <v>31</v>
      </c>
      <c r="X39" s="75">
        <f t="shared" si="218"/>
        <v>0</v>
      </c>
      <c r="Y39" s="90" t="str">
        <f t="shared" si="219"/>
        <v/>
      </c>
      <c r="Z39" s="191"/>
      <c r="AA39" s="72" t="str">
        <f t="shared" si="220"/>
        <v/>
      </c>
      <c r="AB39" s="74">
        <f t="shared" si="203"/>
        <v>0</v>
      </c>
      <c r="AC39" s="75" t="s">
        <v>31</v>
      </c>
      <c r="AD39" s="75">
        <f t="shared" si="221"/>
        <v>0</v>
      </c>
      <c r="AE39" s="90" t="str">
        <f t="shared" si="222"/>
        <v/>
      </c>
      <c r="AF39" s="191"/>
      <c r="AG39" s="75" t="str">
        <f t="shared" si="223"/>
        <v/>
      </c>
      <c r="AH39" s="75">
        <f t="shared" si="204"/>
        <v>0</v>
      </c>
      <c r="AI39" s="74" t="s">
        <v>31</v>
      </c>
      <c r="AJ39" s="75">
        <f t="shared" si="224"/>
        <v>0</v>
      </c>
      <c r="AK39" s="90" t="str">
        <f t="shared" si="225"/>
        <v/>
      </c>
      <c r="AL39" s="191"/>
      <c r="AM39" s="132" t="str">
        <f t="shared" si="226"/>
        <v/>
      </c>
      <c r="AN39" s="135">
        <f t="shared" si="227"/>
        <v>0</v>
      </c>
      <c r="AO39" s="135" t="s">
        <v>31</v>
      </c>
      <c r="AP39" s="136">
        <f t="shared" si="228"/>
        <v>0</v>
      </c>
      <c r="AQ39" s="133" t="str">
        <f t="shared" si="229"/>
        <v/>
      </c>
      <c r="AR39" s="191"/>
      <c r="AS39" s="75" t="str">
        <f t="shared" si="230"/>
        <v/>
      </c>
      <c r="AT39" s="74">
        <f t="shared" si="205"/>
        <v>0</v>
      </c>
      <c r="AU39" s="137" t="s">
        <v>31</v>
      </c>
      <c r="AV39" s="75">
        <f t="shared" si="231"/>
        <v>0</v>
      </c>
      <c r="AW39" s="90" t="str">
        <f t="shared" si="232"/>
        <v/>
      </c>
      <c r="AX39" s="191"/>
      <c r="AY39" s="132"/>
      <c r="AZ39" s="74"/>
      <c r="BA39" s="74" t="s">
        <v>31</v>
      </c>
      <c r="BB39" s="75"/>
      <c r="BC39" s="90"/>
      <c r="BD39" s="191"/>
      <c r="BE39" s="68" t="str">
        <f t="shared" si="233"/>
        <v/>
      </c>
      <c r="BF39" s="76"/>
      <c r="BG39" s="68" t="s">
        <v>31</v>
      </c>
      <c r="BH39" s="77"/>
      <c r="BI39" s="68" t="str">
        <f t="shared" si="234"/>
        <v/>
      </c>
      <c r="BJ39" s="173"/>
      <c r="BK39" s="173"/>
      <c r="BL39" s="173"/>
      <c r="BM39" s="173"/>
      <c r="BN39" s="173"/>
      <c r="BO39" s="173"/>
      <c r="BP39" s="173"/>
      <c r="BQ39" s="173"/>
      <c r="BR39" s="173"/>
      <c r="BS39" s="173"/>
      <c r="BT39" s="173"/>
      <c r="BU39" s="173"/>
      <c r="BV39" s="173"/>
      <c r="BW39" s="250"/>
      <c r="BZ39" s="117"/>
    </row>
    <row r="40" spans="1:80" ht="12" hidden="1" customHeight="1">
      <c r="A40" s="138">
        <f>$BD$2</f>
        <v>0</v>
      </c>
      <c r="B40" s="261">
        <f>$BD$4</f>
        <v>0</v>
      </c>
      <c r="C40" s="112"/>
      <c r="D40" s="54" t="str">
        <f t="shared" ref="D40:D43" si="236">BH4</f>
        <v/>
      </c>
      <c r="E40" s="54" t="s">
        <v>31</v>
      </c>
      <c r="F40" s="54" t="str">
        <f>BE4</f>
        <v/>
      </c>
      <c r="G40" s="113"/>
      <c r="H40" s="259">
        <f>$BD$8</f>
        <v>0</v>
      </c>
      <c r="I40" s="35"/>
      <c r="J40" s="35" t="str">
        <f t="shared" ref="J40:J43" si="237">BH8</f>
        <v/>
      </c>
      <c r="K40" s="35" t="s">
        <v>31</v>
      </c>
      <c r="L40" s="114">
        <f t="shared" ref="L40:L43" si="238">BF8</f>
        <v>0</v>
      </c>
      <c r="M40" s="115"/>
      <c r="N40" s="167">
        <f>$BD$12</f>
        <v>0</v>
      </c>
      <c r="O40" s="35"/>
      <c r="P40" s="35" t="str">
        <f t="shared" ref="P40:P43" si="239">BH12</f>
        <v/>
      </c>
      <c r="Q40" s="35" t="s">
        <v>31</v>
      </c>
      <c r="R40" s="114" t="str">
        <f>$BE$12</f>
        <v/>
      </c>
      <c r="S40" s="115"/>
      <c r="T40" s="167">
        <f>$BD$16</f>
        <v>0</v>
      </c>
      <c r="U40" s="32"/>
      <c r="V40" s="35" t="str">
        <f t="shared" ref="V40:V43" si="240">BH16</f>
        <v/>
      </c>
      <c r="W40" s="35" t="s">
        <v>31</v>
      </c>
      <c r="X40" s="35" t="str">
        <f>BE16</f>
        <v/>
      </c>
      <c r="Y40" s="115"/>
      <c r="Z40" s="167">
        <f>$BD$20</f>
        <v>0</v>
      </c>
      <c r="AA40" s="32"/>
      <c r="AB40" s="35" t="str">
        <f t="shared" ref="AB40:AB43" si="241">BH20</f>
        <v/>
      </c>
      <c r="AC40" s="35" t="s">
        <v>31</v>
      </c>
      <c r="AD40" s="114" t="str">
        <f>BE20</f>
        <v/>
      </c>
      <c r="AE40" s="115"/>
      <c r="AF40" s="167">
        <f>$BD$24</f>
        <v>0</v>
      </c>
      <c r="AG40" s="35"/>
      <c r="AH40" s="35" t="str">
        <f t="shared" ref="AH40:AH43" si="242">BH24</f>
        <v/>
      </c>
      <c r="AI40" s="35" t="s">
        <v>31</v>
      </c>
      <c r="AJ40" s="114">
        <f t="shared" ref="AJ40:AJ43" si="243">BF24</f>
        <v>0</v>
      </c>
      <c r="AK40" s="115"/>
      <c r="AL40" s="167">
        <f>$BD$28</f>
        <v>0</v>
      </c>
      <c r="AM40" s="35"/>
      <c r="AN40" s="35" t="str">
        <f t="shared" ref="AN40:AN43" si="244">BH28</f>
        <v/>
      </c>
      <c r="AO40" s="35" t="s">
        <v>31</v>
      </c>
      <c r="AP40" s="114" t="str">
        <f>BE28</f>
        <v/>
      </c>
      <c r="AQ40" s="115"/>
      <c r="AR40" s="167">
        <f>$BD$32</f>
        <v>0</v>
      </c>
      <c r="AS40" s="35"/>
      <c r="AT40" s="35" t="str">
        <f t="shared" ref="AT40:AT43" si="245">BH32</f>
        <v/>
      </c>
      <c r="AU40" s="35" t="s">
        <v>31</v>
      </c>
      <c r="AV40" s="114" t="str">
        <f>BE32</f>
        <v/>
      </c>
      <c r="AW40" s="115"/>
      <c r="AX40" s="167">
        <f>$BD$36</f>
        <v>0</v>
      </c>
      <c r="AY40" s="128"/>
      <c r="AZ40" s="54" t="str">
        <f t="shared" ref="AZ40:AZ43" si="246">BH36</f>
        <v/>
      </c>
      <c r="BA40" s="54" t="s">
        <v>31</v>
      </c>
      <c r="BB40" s="55" t="str">
        <f>BE36</f>
        <v/>
      </c>
      <c r="BC40" s="139"/>
      <c r="BD40" s="170"/>
      <c r="BE40" s="128"/>
      <c r="BF40" s="54"/>
      <c r="BG40" s="54" t="s">
        <v>31</v>
      </c>
      <c r="BH40" s="55"/>
      <c r="BI40" s="116"/>
      <c r="BJ40" s="171">
        <f>SUMPRODUCT((J40=2)+(P40=2)+(V40=2)+(AB40=2)+(AH40=2)+(D40=2)+(AN40=2)+(AT40=2)+(AZ40=2))</f>
        <v>0</v>
      </c>
      <c r="BK40" s="174" t="s">
        <v>31</v>
      </c>
      <c r="BL40" s="171">
        <f>SUMPRODUCT((L40=2)+(R40=2)+(X40=2)+(AD40=2)+(AJ40=2)+(F40=2)+(AP40=2)+(AV40=2)+(BB40=2))</f>
        <v>0</v>
      </c>
      <c r="BM40" s="174" t="s">
        <v>31</v>
      </c>
      <c r="BN40" s="171">
        <f>SUMPRODUCT((N40=2)+(T40=2)+(Z40=2)+(AF40=2)+(AL40=2)+(H40=2)+(AR40=2)+(AX40=2)+(BD40=2))</f>
        <v>0</v>
      </c>
      <c r="BO40" s="180">
        <f>SUM(BJ40*2)+BL40</f>
        <v>0</v>
      </c>
      <c r="BP40" s="181">
        <f>SUM(D40,J40,P40,V40,AB40,AH40,AN40,AT40,AZ40,BD40)</f>
        <v>0</v>
      </c>
      <c r="BQ40" s="181" t="s">
        <v>31</v>
      </c>
      <c r="BR40" s="181">
        <f>SUM(F40,L40,R40,X40,AD40,AJ40,AP40,AV40,BB40)</f>
        <v>0</v>
      </c>
      <c r="BS40" s="176" t="e">
        <f>SUM(BP40/BR40)</f>
        <v>#DIV/0!</v>
      </c>
      <c r="BT40" s="181">
        <f>SUM(J41,J42,J43,P41,P42,P43,V41,V42,V43,AB41,AB42,AB43,AH41,AH42,AH43,AN41,AN42,AN43,AT41,AT42,AT43,AZ41,AZ42,AZ43,BF41,BF42,BF43,D41,D42,D43)</f>
        <v>0</v>
      </c>
      <c r="BU40" s="181">
        <f>SUM(F41,F42,F43,L41,L42,L43,R41,R42,R43,X41,X42,X43,AD41,AD42,AD43,AJ41,AJ42,AJ43,AP41,AP42,AP43,AV41,AV42,AV43,BB41,BB42,BB43,BH41,BH42,BH43)</f>
        <v>0</v>
      </c>
      <c r="BV40" s="176" t="e">
        <f>SUM(BT40/BU40)</f>
        <v>#DIV/0!</v>
      </c>
      <c r="BW40" s="177">
        <f>$BX40</f>
        <v>5</v>
      </c>
      <c r="BX40" s="38">
        <f>RANK(CB40,CB$4:CB$43)</f>
        <v>5</v>
      </c>
      <c r="BY40" s="38">
        <f>BO40</f>
        <v>0</v>
      </c>
      <c r="BZ40" s="117">
        <f>IF(BP40=0,0,IF(BR40=0,9,BS40))</f>
        <v>0</v>
      </c>
      <c r="CA40" s="38">
        <f>IF(BT40=0,0,BV40)</f>
        <v>0</v>
      </c>
      <c r="CB40" s="38">
        <f>BJ40+0.01*BZ40+0.00001*CA40</f>
        <v>0</v>
      </c>
    </row>
    <row r="41" spans="1:80" ht="12" hidden="1" customHeight="1">
      <c r="A41" s="255">
        <f>$BD$3</f>
        <v>0</v>
      </c>
      <c r="B41" s="168"/>
      <c r="C41" s="118" t="str">
        <f t="shared" ref="C41:C43" si="247">BI5</f>
        <v/>
      </c>
      <c r="D41" s="53">
        <f t="shared" si="236"/>
        <v>0</v>
      </c>
      <c r="E41" s="53" t="s">
        <v>31</v>
      </c>
      <c r="F41" s="53">
        <f t="shared" ref="F41:F43" si="248">BF5</f>
        <v>0</v>
      </c>
      <c r="G41" s="86" t="str">
        <f t="shared" ref="G41:G43" si="249">BE5</f>
        <v/>
      </c>
      <c r="H41" s="235"/>
      <c r="I41" s="53" t="str">
        <f t="shared" ref="I41:I43" si="250">BI9</f>
        <v/>
      </c>
      <c r="J41" s="53">
        <f t="shared" si="237"/>
        <v>0</v>
      </c>
      <c r="K41" s="53" t="s">
        <v>31</v>
      </c>
      <c r="L41" s="62">
        <f t="shared" si="238"/>
        <v>0</v>
      </c>
      <c r="M41" s="86" t="str">
        <f t="shared" ref="M41:M43" si="251">BE9</f>
        <v/>
      </c>
      <c r="N41" s="168"/>
      <c r="O41" s="53" t="str">
        <f t="shared" ref="O41:O43" si="252">BI13</f>
        <v/>
      </c>
      <c r="P41" s="53">
        <f t="shared" si="239"/>
        <v>0</v>
      </c>
      <c r="Q41" s="53" t="s">
        <v>31</v>
      </c>
      <c r="R41" s="62">
        <f t="shared" ref="R41:R43" si="253">BF13</f>
        <v>0</v>
      </c>
      <c r="S41" s="86" t="str">
        <f t="shared" ref="S41:S43" si="254">BE13</f>
        <v/>
      </c>
      <c r="T41" s="168"/>
      <c r="U41" s="50" t="str">
        <f t="shared" ref="U41:U43" si="255">BI17</f>
        <v/>
      </c>
      <c r="V41" s="53">
        <f t="shared" si="240"/>
        <v>0</v>
      </c>
      <c r="W41" s="53" t="s">
        <v>31</v>
      </c>
      <c r="X41" s="53">
        <f t="shared" ref="X41:X43" si="256">BF17</f>
        <v>0</v>
      </c>
      <c r="Y41" s="86" t="str">
        <f t="shared" ref="Y41:Y43" si="257">BE17</f>
        <v/>
      </c>
      <c r="Z41" s="168"/>
      <c r="AA41" s="50" t="str">
        <f t="shared" ref="AA41:AA43" si="258">BI21</f>
        <v/>
      </c>
      <c r="AB41" s="53">
        <f t="shared" si="241"/>
        <v>0</v>
      </c>
      <c r="AC41" s="53" t="s">
        <v>31</v>
      </c>
      <c r="AD41" s="62">
        <f t="shared" ref="AD41:AD43" si="259">BF21</f>
        <v>0</v>
      </c>
      <c r="AE41" s="86" t="str">
        <f t="shared" ref="AE41:AE43" si="260">BE21</f>
        <v/>
      </c>
      <c r="AF41" s="168"/>
      <c r="AG41" s="53" t="str">
        <f t="shared" ref="AG41:AG43" si="261">BI25</f>
        <v/>
      </c>
      <c r="AH41" s="53">
        <f t="shared" si="242"/>
        <v>0</v>
      </c>
      <c r="AI41" s="53" t="s">
        <v>31</v>
      </c>
      <c r="AJ41" s="62">
        <f t="shared" si="243"/>
        <v>0</v>
      </c>
      <c r="AK41" s="86" t="str">
        <f t="shared" ref="AK41:AK43" si="262">BE25</f>
        <v/>
      </c>
      <c r="AL41" s="168"/>
      <c r="AM41" s="53" t="str">
        <f t="shared" ref="AM41:AM43" si="263">BI29</f>
        <v/>
      </c>
      <c r="AN41" s="53">
        <f t="shared" si="244"/>
        <v>0</v>
      </c>
      <c r="AO41" s="53" t="s">
        <v>31</v>
      </c>
      <c r="AP41" s="62">
        <f t="shared" ref="AP41:AP43" si="264">BF29</f>
        <v>0</v>
      </c>
      <c r="AQ41" s="86" t="str">
        <f t="shared" ref="AQ41:AQ43" si="265">BE29</f>
        <v/>
      </c>
      <c r="AR41" s="168"/>
      <c r="AS41" s="53" t="str">
        <f t="shared" ref="AS41:AS43" si="266">BI33</f>
        <v/>
      </c>
      <c r="AT41" s="53">
        <f t="shared" si="245"/>
        <v>0</v>
      </c>
      <c r="AU41" s="53" t="s">
        <v>31</v>
      </c>
      <c r="AV41" s="62">
        <f t="shared" ref="AV41:AV43" si="267">BF33</f>
        <v>0</v>
      </c>
      <c r="AW41" s="86" t="str">
        <f t="shared" ref="AW41:AW43" si="268">BE33</f>
        <v/>
      </c>
      <c r="AX41" s="168"/>
      <c r="AY41" s="53" t="str">
        <f t="shared" ref="AY41:AY43" si="269">BI37</f>
        <v/>
      </c>
      <c r="AZ41" s="53">
        <f t="shared" si="246"/>
        <v>0</v>
      </c>
      <c r="BA41" s="53" t="s">
        <v>31</v>
      </c>
      <c r="BB41" s="62">
        <f t="shared" ref="BB41:BB43" si="270">BF37</f>
        <v>0</v>
      </c>
      <c r="BC41" s="140" t="str">
        <f t="shared" ref="BC41:BC43" si="271">BE37</f>
        <v/>
      </c>
      <c r="BD41" s="168"/>
      <c r="BE41" s="53"/>
      <c r="BF41" s="53"/>
      <c r="BG41" s="53" t="s">
        <v>31</v>
      </c>
      <c r="BH41" s="62"/>
      <c r="BI41" s="53"/>
      <c r="BJ41" s="172"/>
      <c r="BK41" s="172"/>
      <c r="BL41" s="172"/>
      <c r="BM41" s="172"/>
      <c r="BN41" s="172"/>
      <c r="BO41" s="172"/>
      <c r="BP41" s="172"/>
      <c r="BQ41" s="172"/>
      <c r="BR41" s="172"/>
      <c r="BS41" s="172"/>
      <c r="BT41" s="172"/>
      <c r="BU41" s="172"/>
      <c r="BV41" s="172"/>
      <c r="BW41" s="178"/>
      <c r="BZ41" s="117"/>
    </row>
    <row r="42" spans="1:80" ht="12" hidden="1" customHeight="1">
      <c r="A42" s="186"/>
      <c r="B42" s="168"/>
      <c r="C42" s="118" t="str">
        <f t="shared" si="247"/>
        <v/>
      </c>
      <c r="D42" s="53">
        <f t="shared" si="236"/>
        <v>0</v>
      </c>
      <c r="E42" s="53" t="s">
        <v>31</v>
      </c>
      <c r="F42" s="53">
        <f t="shared" si="248"/>
        <v>0</v>
      </c>
      <c r="G42" s="86" t="str">
        <f t="shared" si="249"/>
        <v/>
      </c>
      <c r="H42" s="235"/>
      <c r="I42" s="53" t="str">
        <f t="shared" si="250"/>
        <v/>
      </c>
      <c r="J42" s="53">
        <f t="shared" si="237"/>
        <v>0</v>
      </c>
      <c r="K42" s="53" t="s">
        <v>31</v>
      </c>
      <c r="L42" s="62">
        <f t="shared" si="238"/>
        <v>0</v>
      </c>
      <c r="M42" s="86" t="str">
        <f t="shared" si="251"/>
        <v/>
      </c>
      <c r="N42" s="168"/>
      <c r="O42" s="53" t="str">
        <f t="shared" si="252"/>
        <v/>
      </c>
      <c r="P42" s="53">
        <f t="shared" si="239"/>
        <v>0</v>
      </c>
      <c r="Q42" s="53" t="s">
        <v>31</v>
      </c>
      <c r="R42" s="62">
        <f t="shared" si="253"/>
        <v>0</v>
      </c>
      <c r="S42" s="86" t="str">
        <f t="shared" si="254"/>
        <v/>
      </c>
      <c r="T42" s="168"/>
      <c r="U42" s="50" t="str">
        <f t="shared" si="255"/>
        <v/>
      </c>
      <c r="V42" s="53">
        <f t="shared" si="240"/>
        <v>0</v>
      </c>
      <c r="W42" s="53" t="s">
        <v>31</v>
      </c>
      <c r="X42" s="53">
        <f t="shared" si="256"/>
        <v>0</v>
      </c>
      <c r="Y42" s="86" t="str">
        <f t="shared" si="257"/>
        <v/>
      </c>
      <c r="Z42" s="168"/>
      <c r="AA42" s="50" t="str">
        <f t="shared" si="258"/>
        <v/>
      </c>
      <c r="AB42" s="53">
        <f t="shared" si="241"/>
        <v>0</v>
      </c>
      <c r="AC42" s="53" t="s">
        <v>31</v>
      </c>
      <c r="AD42" s="62">
        <f t="shared" si="259"/>
        <v>0</v>
      </c>
      <c r="AE42" s="86" t="str">
        <f t="shared" si="260"/>
        <v/>
      </c>
      <c r="AF42" s="168"/>
      <c r="AG42" s="53" t="str">
        <f t="shared" si="261"/>
        <v/>
      </c>
      <c r="AH42" s="53">
        <f t="shared" si="242"/>
        <v>0</v>
      </c>
      <c r="AI42" s="53" t="s">
        <v>31</v>
      </c>
      <c r="AJ42" s="62">
        <f t="shared" si="243"/>
        <v>0</v>
      </c>
      <c r="AK42" s="86" t="str">
        <f t="shared" si="262"/>
        <v/>
      </c>
      <c r="AL42" s="168"/>
      <c r="AM42" s="53" t="str">
        <f t="shared" si="263"/>
        <v/>
      </c>
      <c r="AN42" s="53">
        <f t="shared" si="244"/>
        <v>0</v>
      </c>
      <c r="AO42" s="53" t="s">
        <v>31</v>
      </c>
      <c r="AP42" s="62">
        <f t="shared" si="264"/>
        <v>0</v>
      </c>
      <c r="AQ42" s="86" t="str">
        <f t="shared" si="265"/>
        <v/>
      </c>
      <c r="AR42" s="168"/>
      <c r="AS42" s="53" t="str">
        <f t="shared" si="266"/>
        <v/>
      </c>
      <c r="AT42" s="53">
        <f t="shared" si="245"/>
        <v>0</v>
      </c>
      <c r="AU42" s="53" t="s">
        <v>31</v>
      </c>
      <c r="AV42" s="62">
        <f t="shared" si="267"/>
        <v>0</v>
      </c>
      <c r="AW42" s="86" t="str">
        <f t="shared" si="268"/>
        <v/>
      </c>
      <c r="AX42" s="168"/>
      <c r="AY42" s="53" t="str">
        <f t="shared" si="269"/>
        <v/>
      </c>
      <c r="AZ42" s="53">
        <f t="shared" si="246"/>
        <v>0</v>
      </c>
      <c r="BA42" s="53" t="s">
        <v>31</v>
      </c>
      <c r="BB42" s="62">
        <f t="shared" si="270"/>
        <v>0</v>
      </c>
      <c r="BC42" s="141" t="str">
        <f t="shared" si="271"/>
        <v/>
      </c>
      <c r="BD42" s="168"/>
      <c r="BE42" s="53"/>
      <c r="BF42" s="53"/>
      <c r="BG42" s="53" t="s">
        <v>31</v>
      </c>
      <c r="BH42" s="62"/>
      <c r="BI42" s="53"/>
      <c r="BJ42" s="172"/>
      <c r="BK42" s="172"/>
      <c r="BL42" s="172"/>
      <c r="BM42" s="172"/>
      <c r="BN42" s="172"/>
      <c r="BO42" s="172"/>
      <c r="BP42" s="172"/>
      <c r="BQ42" s="172"/>
      <c r="BR42" s="172"/>
      <c r="BS42" s="172"/>
      <c r="BT42" s="172"/>
      <c r="BU42" s="172"/>
      <c r="BV42" s="172"/>
      <c r="BW42" s="178"/>
      <c r="BZ42" s="117"/>
    </row>
    <row r="43" spans="1:80" ht="12" hidden="1" customHeight="1">
      <c r="A43" s="263"/>
      <c r="B43" s="169"/>
      <c r="C43" s="142" t="str">
        <f t="shared" si="247"/>
        <v/>
      </c>
      <c r="D43" s="143">
        <f t="shared" si="236"/>
        <v>0</v>
      </c>
      <c r="E43" s="143" t="s">
        <v>31</v>
      </c>
      <c r="F43" s="143">
        <f t="shared" si="248"/>
        <v>0</v>
      </c>
      <c r="G43" s="144" t="str">
        <f t="shared" si="249"/>
        <v/>
      </c>
      <c r="H43" s="260"/>
      <c r="I43" s="143" t="str">
        <f t="shared" si="250"/>
        <v/>
      </c>
      <c r="J43" s="143">
        <f t="shared" si="237"/>
        <v>0</v>
      </c>
      <c r="K43" s="143" t="s">
        <v>31</v>
      </c>
      <c r="L43" s="145">
        <f t="shared" si="238"/>
        <v>0</v>
      </c>
      <c r="M43" s="144" t="str">
        <f t="shared" si="251"/>
        <v/>
      </c>
      <c r="N43" s="169"/>
      <c r="O43" s="143" t="str">
        <f t="shared" si="252"/>
        <v/>
      </c>
      <c r="P43" s="143">
        <f t="shared" si="239"/>
        <v>0</v>
      </c>
      <c r="Q43" s="143" t="s">
        <v>31</v>
      </c>
      <c r="R43" s="145">
        <f t="shared" si="253"/>
        <v>0</v>
      </c>
      <c r="S43" s="144" t="str">
        <f t="shared" si="254"/>
        <v/>
      </c>
      <c r="T43" s="169"/>
      <c r="U43" s="146" t="str">
        <f t="shared" si="255"/>
        <v/>
      </c>
      <c r="V43" s="143">
        <f t="shared" si="240"/>
        <v>0</v>
      </c>
      <c r="W43" s="143" t="s">
        <v>31</v>
      </c>
      <c r="X43" s="143">
        <f t="shared" si="256"/>
        <v>0</v>
      </c>
      <c r="Y43" s="144" t="str">
        <f t="shared" si="257"/>
        <v/>
      </c>
      <c r="Z43" s="169"/>
      <c r="AA43" s="147" t="str">
        <f t="shared" si="258"/>
        <v/>
      </c>
      <c r="AB43" s="143">
        <f t="shared" si="241"/>
        <v>0</v>
      </c>
      <c r="AC43" s="143" t="s">
        <v>31</v>
      </c>
      <c r="AD43" s="145">
        <f t="shared" si="259"/>
        <v>0</v>
      </c>
      <c r="AE43" s="144" t="str">
        <f t="shared" si="260"/>
        <v/>
      </c>
      <c r="AF43" s="169"/>
      <c r="AG43" s="143" t="str">
        <f t="shared" si="261"/>
        <v/>
      </c>
      <c r="AH43" s="143">
        <f t="shared" si="242"/>
        <v>0</v>
      </c>
      <c r="AI43" s="143" t="s">
        <v>31</v>
      </c>
      <c r="AJ43" s="145">
        <f t="shared" si="243"/>
        <v>0</v>
      </c>
      <c r="AK43" s="144" t="str">
        <f t="shared" si="262"/>
        <v/>
      </c>
      <c r="AL43" s="169"/>
      <c r="AM43" s="143" t="str">
        <f t="shared" si="263"/>
        <v/>
      </c>
      <c r="AN43" s="143">
        <f t="shared" si="244"/>
        <v>0</v>
      </c>
      <c r="AO43" s="143" t="s">
        <v>31</v>
      </c>
      <c r="AP43" s="145">
        <f t="shared" si="264"/>
        <v>0</v>
      </c>
      <c r="AQ43" s="144" t="str">
        <f t="shared" si="265"/>
        <v/>
      </c>
      <c r="AR43" s="169"/>
      <c r="AS43" s="143" t="str">
        <f t="shared" si="266"/>
        <v/>
      </c>
      <c r="AT43" s="143">
        <f t="shared" si="245"/>
        <v>0</v>
      </c>
      <c r="AU43" s="143" t="s">
        <v>31</v>
      </c>
      <c r="AV43" s="145">
        <f t="shared" si="267"/>
        <v>0</v>
      </c>
      <c r="AW43" s="144" t="str">
        <f t="shared" si="268"/>
        <v/>
      </c>
      <c r="AX43" s="169"/>
      <c r="AY43" s="148" t="str">
        <f t="shared" si="269"/>
        <v/>
      </c>
      <c r="AZ43" s="143">
        <f t="shared" si="246"/>
        <v>0</v>
      </c>
      <c r="BA43" s="143" t="s">
        <v>31</v>
      </c>
      <c r="BB43" s="145">
        <f t="shared" si="270"/>
        <v>0</v>
      </c>
      <c r="BC43" s="149" t="str">
        <f t="shared" si="271"/>
        <v/>
      </c>
      <c r="BD43" s="169"/>
      <c r="BE43" s="148"/>
      <c r="BF43" s="143"/>
      <c r="BG43" s="143" t="s">
        <v>31</v>
      </c>
      <c r="BH43" s="145"/>
      <c r="BI43" s="150"/>
      <c r="BJ43" s="173"/>
      <c r="BK43" s="175"/>
      <c r="BL43" s="173"/>
      <c r="BM43" s="175"/>
      <c r="BN43" s="173"/>
      <c r="BO43" s="173"/>
      <c r="BP43" s="175"/>
      <c r="BQ43" s="175"/>
      <c r="BR43" s="175"/>
      <c r="BS43" s="175"/>
      <c r="BT43" s="175"/>
      <c r="BU43" s="175"/>
      <c r="BV43" s="175"/>
      <c r="BW43" s="179"/>
    </row>
    <row r="44" spans="1:80" ht="12.75" customHeight="1">
      <c r="BJ44" s="251"/>
      <c r="BK44" s="252"/>
      <c r="BL44" s="253"/>
      <c r="BM44" s="252"/>
      <c r="BN44" s="252"/>
      <c r="BO44" s="252"/>
      <c r="BP44" s="252"/>
      <c r="BS44" s="39"/>
    </row>
    <row r="45" spans="1:80" ht="12.75" customHeight="1">
      <c r="BS45" s="39"/>
    </row>
    <row r="46" spans="1:80" ht="19.5" customHeight="1"/>
    <row r="48" spans="1:80" ht="16.5" customHeight="1">
      <c r="A48" s="152"/>
      <c r="B48" s="37"/>
      <c r="C48" s="153"/>
      <c r="D48" s="241" t="str">
        <f>IF(BW4="","",VLOOKUP(D50,$BW$4:$CD$19,8,FALSE))</f>
        <v>名古屋支部</v>
      </c>
      <c r="E48" s="242"/>
      <c r="F48" s="243"/>
      <c r="G48" s="154"/>
      <c r="H48" s="37"/>
      <c r="I48" s="155"/>
      <c r="J48" s="241" t="str">
        <f>IF(BW8="","",VLOOKUP(J50,$BW$4:$CD$19,8,FALSE))</f>
        <v>尾張支部</v>
      </c>
      <c r="K48" s="242"/>
      <c r="L48" s="243"/>
      <c r="M48" s="154"/>
      <c r="N48" s="37"/>
      <c r="O48" s="155"/>
      <c r="P48" s="241" t="str">
        <f>IF(BW12="","",VLOOKUP(P50,$BW$4:$CD$19,8,FALSE))</f>
        <v>名古屋支部</v>
      </c>
      <c r="Q48" s="242"/>
      <c r="R48" s="243"/>
      <c r="S48" s="154"/>
      <c r="T48" s="37"/>
      <c r="U48" s="155"/>
      <c r="V48" s="241" t="str">
        <f>IF(BW16="","",VLOOKUP(V50,$BW$4:$CD$19,8,FALSE))</f>
        <v>尾張支部</v>
      </c>
      <c r="W48" s="242"/>
      <c r="X48" s="243"/>
    </row>
    <row r="49" spans="1:76" ht="41.25" customHeight="1">
      <c r="A49" s="152" t="str">
        <f>$A$3</f>
        <v>チーム名</v>
      </c>
      <c r="B49" s="37"/>
      <c r="C49" s="153"/>
      <c r="D49" s="241" t="str">
        <f>IF(BW4="","",VLOOKUP(D50,$BW$4:$CC$19,7,FALSE))</f>
        <v>中川クラブ</v>
      </c>
      <c r="E49" s="242"/>
      <c r="F49" s="243"/>
      <c r="G49" s="154"/>
      <c r="H49" s="37"/>
      <c r="I49" s="155"/>
      <c r="J49" s="241" t="str">
        <f>IF(BW8="","",VLOOKUP(J50,$BW$4:$CC$19,7,FALSE))</f>
        <v>わかばA</v>
      </c>
      <c r="K49" s="242"/>
      <c r="L49" s="243"/>
      <c r="M49" s="154"/>
      <c r="N49" s="37"/>
      <c r="O49" s="155"/>
      <c r="P49" s="241" t="str">
        <f>IF(BW12="","",VLOOKUP(P50,$BW$4:$CC$19,7,FALSE))</f>
        <v>Beeねんりん</v>
      </c>
      <c r="Q49" s="242"/>
      <c r="R49" s="243"/>
      <c r="S49" s="154"/>
      <c r="T49" s="37"/>
      <c r="U49" s="155"/>
      <c r="V49" s="241" t="str">
        <f>IF(BW16="","",VLOOKUP(V50,$BW$4:$CC$19,7,FALSE))</f>
        <v>甚目寺</v>
      </c>
      <c r="W49" s="242"/>
      <c r="X49" s="243"/>
      <c r="Y49" s="14"/>
      <c r="Z49" s="16"/>
      <c r="AA49" s="15"/>
      <c r="AB49" s="16">
        <f>$Z$3</f>
        <v>0</v>
      </c>
      <c r="AC49" s="15"/>
      <c r="AD49" s="14"/>
      <c r="AE49" s="14"/>
      <c r="AF49" s="244">
        <f>$AF$3</f>
        <v>0</v>
      </c>
      <c r="AG49" s="245"/>
      <c r="AH49" s="245"/>
      <c r="AI49" s="245"/>
      <c r="AJ49" s="245"/>
      <c r="AK49" s="246"/>
      <c r="AL49" s="244">
        <f>$AL$3</f>
        <v>0</v>
      </c>
      <c r="AM49" s="245"/>
      <c r="AN49" s="245"/>
      <c r="AO49" s="245"/>
      <c r="AP49" s="245"/>
      <c r="AQ49" s="246"/>
      <c r="AR49" s="244">
        <f>$AR$3</f>
        <v>0</v>
      </c>
      <c r="AS49" s="245"/>
      <c r="AT49" s="245"/>
      <c r="AU49" s="245"/>
      <c r="AV49" s="245"/>
      <c r="AW49" s="246"/>
      <c r="AX49" s="244">
        <f>$AX$3</f>
        <v>0</v>
      </c>
      <c r="AY49" s="245"/>
      <c r="AZ49" s="245"/>
      <c r="BA49" s="245"/>
      <c r="BB49" s="245"/>
      <c r="BC49" s="246"/>
      <c r="BD49" s="244">
        <f>$BD$3</f>
        <v>0</v>
      </c>
      <c r="BE49" s="245"/>
      <c r="BF49" s="245"/>
      <c r="BG49" s="245"/>
      <c r="BH49" s="245"/>
      <c r="BI49" s="247"/>
      <c r="BX49" s="42">
        <f>SUM(BX4:BX19)</f>
        <v>24</v>
      </c>
    </row>
    <row r="50" spans="1:76" ht="22.5" customHeight="1">
      <c r="A50" s="156" t="s">
        <v>17</v>
      </c>
      <c r="B50" s="157"/>
      <c r="C50" s="157"/>
      <c r="D50" s="256">
        <v>1</v>
      </c>
      <c r="E50" s="257"/>
      <c r="F50" s="258"/>
      <c r="G50" s="158"/>
      <c r="H50" s="157"/>
      <c r="I50" s="158"/>
      <c r="J50" s="256">
        <v>2</v>
      </c>
      <c r="K50" s="257"/>
      <c r="L50" s="258"/>
      <c r="M50" s="158"/>
      <c r="N50" s="157"/>
      <c r="O50" s="158"/>
      <c r="P50" s="256">
        <v>3</v>
      </c>
      <c r="Q50" s="257"/>
      <c r="R50" s="258"/>
      <c r="S50" s="158"/>
      <c r="T50" s="157"/>
      <c r="U50" s="158"/>
      <c r="V50" s="256">
        <v>4</v>
      </c>
      <c r="W50" s="257"/>
      <c r="X50" s="258"/>
      <c r="Y50" s="159"/>
      <c r="AA50" s="159"/>
      <c r="AB50" s="237">
        <f>$BW$20</f>
        <v>5</v>
      </c>
      <c r="AC50" s="238"/>
      <c r="AD50" s="239"/>
      <c r="AE50" s="159"/>
      <c r="AF50" s="237">
        <f>$BW$24</f>
        <v>5</v>
      </c>
      <c r="AG50" s="238"/>
      <c r="AH50" s="238"/>
      <c r="AI50" s="238"/>
      <c r="AJ50" s="238"/>
      <c r="AK50" s="239"/>
      <c r="AL50" s="237">
        <f>$BW$28</f>
        <v>5</v>
      </c>
      <c r="AM50" s="238"/>
      <c r="AN50" s="238"/>
      <c r="AO50" s="238"/>
      <c r="AP50" s="238"/>
      <c r="AQ50" s="239"/>
      <c r="AR50" s="237">
        <f>$BW$32</f>
        <v>5</v>
      </c>
      <c r="AS50" s="238"/>
      <c r="AT50" s="238"/>
      <c r="AU50" s="238"/>
      <c r="AV50" s="238"/>
      <c r="AW50" s="239"/>
      <c r="AX50" s="237">
        <f>$BW$36</f>
        <v>5</v>
      </c>
      <c r="AY50" s="238"/>
      <c r="AZ50" s="238"/>
      <c r="BA50" s="238"/>
      <c r="BB50" s="238"/>
      <c r="BC50" s="239"/>
      <c r="BD50" s="237">
        <f>$BW$40</f>
        <v>5</v>
      </c>
      <c r="BE50" s="238"/>
      <c r="BF50" s="238"/>
      <c r="BG50" s="238"/>
      <c r="BH50" s="238"/>
      <c r="BI50" s="240"/>
      <c r="BX50" s="38">
        <v>24</v>
      </c>
    </row>
    <row r="51" spans="1:76" ht="12" customHeight="1"/>
    <row r="52" spans="1:76" ht="12" customHeight="1"/>
    <row r="53" spans="1:76" ht="12" customHeight="1"/>
    <row r="54" spans="1:76" ht="12" customHeight="1"/>
    <row r="55" spans="1:76" ht="12" customHeight="1"/>
    <row r="56" spans="1:76" ht="12" customHeight="1"/>
    <row r="57" spans="1:76" ht="12" customHeight="1"/>
    <row r="58" spans="1:76" ht="12" customHeight="1"/>
    <row r="59" spans="1:76" ht="12" customHeight="1"/>
    <row r="60" spans="1:76" ht="12" customHeight="1"/>
    <row r="61" spans="1:76" ht="12" customHeight="1"/>
    <row r="62" spans="1:76" ht="12" customHeight="1"/>
    <row r="63" spans="1:76" ht="12" customHeight="1"/>
    <row r="64" spans="1:76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spans="58:58" ht="12.75" customHeight="1"/>
    <row r="98" spans="58:58" ht="12.75" customHeight="1"/>
    <row r="99" spans="58:58" ht="12.75" customHeight="1"/>
    <row r="100" spans="58:58" ht="12.75" customHeight="1"/>
    <row r="101" spans="58:58" ht="12.75" customHeight="1"/>
    <row r="102" spans="58:58" ht="12.75" customHeight="1"/>
    <row r="103" spans="58:58" ht="12.75" customHeight="1"/>
    <row r="104" spans="58:58" ht="12.75" customHeight="1"/>
    <row r="105" spans="58:58" ht="12.75" customHeight="1"/>
    <row r="106" spans="58:58" ht="12.75" customHeight="1"/>
    <row r="107" spans="58:58" ht="12.75" customHeight="1"/>
    <row r="108" spans="58:58" ht="12.75" customHeight="1"/>
    <row r="109" spans="58:58" ht="12.75" customHeight="1"/>
    <row r="110" spans="58:58" ht="12.75" customHeight="1"/>
    <row r="111" spans="58:58" ht="12.75" customHeight="1">
      <c r="BF111" s="160"/>
    </row>
    <row r="112" spans="58:58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312">
    <mergeCell ref="BQ28:BQ31"/>
    <mergeCell ref="BR28:BR31"/>
    <mergeCell ref="BS28:BS31"/>
    <mergeCell ref="BT28:BT31"/>
    <mergeCell ref="BU28:BU31"/>
    <mergeCell ref="BV28:BV31"/>
    <mergeCell ref="BW28:BW31"/>
    <mergeCell ref="BJ28:BJ31"/>
    <mergeCell ref="BK28:BK31"/>
    <mergeCell ref="BL28:BL31"/>
    <mergeCell ref="BM28:BM31"/>
    <mergeCell ref="BN28:BN31"/>
    <mergeCell ref="BO28:BO31"/>
    <mergeCell ref="BP28:BP31"/>
    <mergeCell ref="BT20:BT23"/>
    <mergeCell ref="BU20:BU23"/>
    <mergeCell ref="BV20:BV23"/>
    <mergeCell ref="BW20:BW23"/>
    <mergeCell ref="BJ20:BJ23"/>
    <mergeCell ref="BK20:BK23"/>
    <mergeCell ref="BL20:BL23"/>
    <mergeCell ref="BM20:BM23"/>
    <mergeCell ref="BN20:BN23"/>
    <mergeCell ref="BO20:BO23"/>
    <mergeCell ref="BP20:BP23"/>
    <mergeCell ref="BK24:BK27"/>
    <mergeCell ref="BL24:BL27"/>
    <mergeCell ref="BM24:BM27"/>
    <mergeCell ref="BN24:BN27"/>
    <mergeCell ref="BO24:BO27"/>
    <mergeCell ref="BP24:BP27"/>
    <mergeCell ref="BQ20:BQ23"/>
    <mergeCell ref="BR20:BR23"/>
    <mergeCell ref="BS20:BS23"/>
    <mergeCell ref="A17:A19"/>
    <mergeCell ref="A9:A11"/>
    <mergeCell ref="BQ32:BQ35"/>
    <mergeCell ref="BR32:BR35"/>
    <mergeCell ref="BS32:BS35"/>
    <mergeCell ref="BT32:BT35"/>
    <mergeCell ref="BU32:BU35"/>
    <mergeCell ref="BV32:BV35"/>
    <mergeCell ref="BW32:BW35"/>
    <mergeCell ref="BJ32:BJ35"/>
    <mergeCell ref="BK32:BK35"/>
    <mergeCell ref="BL32:BL35"/>
    <mergeCell ref="BM32:BM35"/>
    <mergeCell ref="BN32:BN35"/>
    <mergeCell ref="BO32:BO35"/>
    <mergeCell ref="BP32:BP35"/>
    <mergeCell ref="BQ24:BQ27"/>
    <mergeCell ref="BR24:BR27"/>
    <mergeCell ref="BS24:BS27"/>
    <mergeCell ref="BT24:BT27"/>
    <mergeCell ref="BU24:BU27"/>
    <mergeCell ref="BV24:BV27"/>
    <mergeCell ref="BW24:BW27"/>
    <mergeCell ref="BJ24:BJ27"/>
    <mergeCell ref="AL20:AL23"/>
    <mergeCell ref="AR20:AR23"/>
    <mergeCell ref="AX20:AX23"/>
    <mergeCell ref="BD20:BD23"/>
    <mergeCell ref="B16:B19"/>
    <mergeCell ref="H20:H23"/>
    <mergeCell ref="N20:N23"/>
    <mergeCell ref="T20:T23"/>
    <mergeCell ref="Z20:AE23"/>
    <mergeCell ref="AF20:AF23"/>
    <mergeCell ref="H16:H19"/>
    <mergeCell ref="N16:N19"/>
    <mergeCell ref="V16:X19"/>
    <mergeCell ref="Z16:Z19"/>
    <mergeCell ref="AF16:AF19"/>
    <mergeCell ref="A21:A23"/>
    <mergeCell ref="AL24:AL27"/>
    <mergeCell ref="AR24:AR27"/>
    <mergeCell ref="AX24:AX27"/>
    <mergeCell ref="BD24:BD27"/>
    <mergeCell ref="AL28:AQ31"/>
    <mergeCell ref="AR28:AR31"/>
    <mergeCell ref="AX28:AX31"/>
    <mergeCell ref="BD28:BD31"/>
    <mergeCell ref="B20:B23"/>
    <mergeCell ref="H24:H27"/>
    <mergeCell ref="N24:N27"/>
    <mergeCell ref="T24:T27"/>
    <mergeCell ref="Z24:Z27"/>
    <mergeCell ref="AF24:AK27"/>
    <mergeCell ref="A25:A27"/>
    <mergeCell ref="B24:B27"/>
    <mergeCell ref="H28:H31"/>
    <mergeCell ref="N28:N31"/>
    <mergeCell ref="T28:T31"/>
    <mergeCell ref="Z28:Z31"/>
    <mergeCell ref="AF28:AF31"/>
    <mergeCell ref="A29:A31"/>
    <mergeCell ref="B28:B31"/>
    <mergeCell ref="B40:B43"/>
    <mergeCell ref="N40:N43"/>
    <mergeCell ref="T40:T43"/>
    <mergeCell ref="Z40:Z43"/>
    <mergeCell ref="AF40:AF43"/>
    <mergeCell ref="A41:A43"/>
    <mergeCell ref="J49:L49"/>
    <mergeCell ref="AL32:AL35"/>
    <mergeCell ref="AR32:AR35"/>
    <mergeCell ref="B32:B35"/>
    <mergeCell ref="H36:H39"/>
    <mergeCell ref="N36:N39"/>
    <mergeCell ref="T36:T39"/>
    <mergeCell ref="Z36:Z39"/>
    <mergeCell ref="AF36:AF39"/>
    <mergeCell ref="H32:H35"/>
    <mergeCell ref="N32:N35"/>
    <mergeCell ref="T32:T35"/>
    <mergeCell ref="Z32:Z35"/>
    <mergeCell ref="AF32:AF35"/>
    <mergeCell ref="J50:L50"/>
    <mergeCell ref="V50:X50"/>
    <mergeCell ref="AB50:AD50"/>
    <mergeCell ref="H40:H43"/>
    <mergeCell ref="D48:F48"/>
    <mergeCell ref="J48:L48"/>
    <mergeCell ref="P48:R48"/>
    <mergeCell ref="D49:F49"/>
    <mergeCell ref="P49:R49"/>
    <mergeCell ref="D50:F50"/>
    <mergeCell ref="P50:R50"/>
    <mergeCell ref="A33:A35"/>
    <mergeCell ref="AL36:AL39"/>
    <mergeCell ref="AR36:AR39"/>
    <mergeCell ref="AX36:AX39"/>
    <mergeCell ref="BD36:BD39"/>
    <mergeCell ref="BJ36:BJ39"/>
    <mergeCell ref="BK36:BK39"/>
    <mergeCell ref="BL36:BL39"/>
    <mergeCell ref="BT36:BT39"/>
    <mergeCell ref="A37:A39"/>
    <mergeCell ref="B36:B39"/>
    <mergeCell ref="AX32:AX35"/>
    <mergeCell ref="BD32:BD35"/>
    <mergeCell ref="BU36:BU39"/>
    <mergeCell ref="BV36:BV39"/>
    <mergeCell ref="BW36:BW39"/>
    <mergeCell ref="BJ44:BK44"/>
    <mergeCell ref="BL44:BP44"/>
    <mergeCell ref="BM36:BM39"/>
    <mergeCell ref="BN36:BN39"/>
    <mergeCell ref="BO36:BO39"/>
    <mergeCell ref="BP36:BP39"/>
    <mergeCell ref="BQ36:BQ39"/>
    <mergeCell ref="BR36:BR39"/>
    <mergeCell ref="BS36:BS39"/>
    <mergeCell ref="BM40:BM43"/>
    <mergeCell ref="BN40:BN43"/>
    <mergeCell ref="AF50:AK50"/>
    <mergeCell ref="AL50:AQ50"/>
    <mergeCell ref="AR50:AW50"/>
    <mergeCell ref="AX50:BC50"/>
    <mergeCell ref="BD50:BI50"/>
    <mergeCell ref="V48:X48"/>
    <mergeCell ref="V49:X49"/>
    <mergeCell ref="AF49:AK49"/>
    <mergeCell ref="AL49:AQ49"/>
    <mergeCell ref="AR49:AW49"/>
    <mergeCell ref="AX49:BC49"/>
    <mergeCell ref="BD49:BI49"/>
    <mergeCell ref="CC4:CC7"/>
    <mergeCell ref="CD4:CD7"/>
    <mergeCell ref="BO4:BO7"/>
    <mergeCell ref="BP4:BP7"/>
    <mergeCell ref="BQ4:BQ7"/>
    <mergeCell ref="BR4:BR7"/>
    <mergeCell ref="BS4:BS7"/>
    <mergeCell ref="BT4:BT7"/>
    <mergeCell ref="BU4:BU7"/>
    <mergeCell ref="BM4:BM7"/>
    <mergeCell ref="AL2:AQ2"/>
    <mergeCell ref="AR2:AW2"/>
    <mergeCell ref="BT2:BT3"/>
    <mergeCell ref="BU2:BU3"/>
    <mergeCell ref="BV2:BV3"/>
    <mergeCell ref="BW2:BW3"/>
    <mergeCell ref="J2:L2"/>
    <mergeCell ref="J3:L3"/>
    <mergeCell ref="N4:N7"/>
    <mergeCell ref="BN4:BN7"/>
    <mergeCell ref="AF3:AK3"/>
    <mergeCell ref="AL3:AQ3"/>
    <mergeCell ref="V2:X2"/>
    <mergeCell ref="V3:X3"/>
    <mergeCell ref="T4:T7"/>
    <mergeCell ref="Z4:Z7"/>
    <mergeCell ref="AF4:AF7"/>
    <mergeCell ref="AL4:AL7"/>
    <mergeCell ref="AR4:AR7"/>
    <mergeCell ref="BV4:BV7"/>
    <mergeCell ref="BW4:BW7"/>
    <mergeCell ref="BS1:BW1"/>
    <mergeCell ref="D2:F2"/>
    <mergeCell ref="P2:R2"/>
    <mergeCell ref="AF2:AK2"/>
    <mergeCell ref="D3:F3"/>
    <mergeCell ref="P3:R3"/>
    <mergeCell ref="AR3:AW3"/>
    <mergeCell ref="AX3:BC3"/>
    <mergeCell ref="BD3:BI3"/>
    <mergeCell ref="AX2:BC2"/>
    <mergeCell ref="BD2:BI2"/>
    <mergeCell ref="BJ2:BN3"/>
    <mergeCell ref="BO2:BO3"/>
    <mergeCell ref="BP2:BP3"/>
    <mergeCell ref="BR2:BR3"/>
    <mergeCell ref="BS2:BS3"/>
    <mergeCell ref="AL12:AL15"/>
    <mergeCell ref="AR12:AR15"/>
    <mergeCell ref="AX12:AX15"/>
    <mergeCell ref="BD12:BD15"/>
    <mergeCell ref="BJ12:BJ15"/>
    <mergeCell ref="BK12:BK15"/>
    <mergeCell ref="BL12:BL15"/>
    <mergeCell ref="A5:A7"/>
    <mergeCell ref="BJ1:BL1"/>
    <mergeCell ref="AX4:AX7"/>
    <mergeCell ref="BD4:BD7"/>
    <mergeCell ref="BJ4:BJ7"/>
    <mergeCell ref="BK4:BK7"/>
    <mergeCell ref="BL4:BL7"/>
    <mergeCell ref="D4:F7"/>
    <mergeCell ref="H4:H7"/>
    <mergeCell ref="B8:B11"/>
    <mergeCell ref="H12:H15"/>
    <mergeCell ref="P12:R15"/>
    <mergeCell ref="T12:T15"/>
    <mergeCell ref="Z12:Z15"/>
    <mergeCell ref="AF12:AF15"/>
    <mergeCell ref="A13:A15"/>
    <mergeCell ref="B12:B15"/>
    <mergeCell ref="BM8:BM11"/>
    <mergeCell ref="BU8:BU11"/>
    <mergeCell ref="BV8:BV11"/>
    <mergeCell ref="BV12:BV15"/>
    <mergeCell ref="BW12:BW15"/>
    <mergeCell ref="BO12:BO15"/>
    <mergeCell ref="BP12:BP15"/>
    <mergeCell ref="BQ12:BQ15"/>
    <mergeCell ref="BR12:BR15"/>
    <mergeCell ref="BS12:BS15"/>
    <mergeCell ref="BT12:BT15"/>
    <mergeCell ref="BU12:BU15"/>
    <mergeCell ref="BM12:BM15"/>
    <mergeCell ref="BN12:BN15"/>
    <mergeCell ref="BW8:BW11"/>
    <mergeCell ref="CC8:CC11"/>
    <mergeCell ref="CD8:CD11"/>
    <mergeCell ref="CC12:CC15"/>
    <mergeCell ref="CD12:CD15"/>
    <mergeCell ref="J8:L11"/>
    <mergeCell ref="N8:N11"/>
    <mergeCell ref="T8:T11"/>
    <mergeCell ref="Z8:Z11"/>
    <mergeCell ref="AF8:AF11"/>
    <mergeCell ref="AL8:AL11"/>
    <mergeCell ref="BN8:BN11"/>
    <mergeCell ref="BO8:BO11"/>
    <mergeCell ref="BP8:BP11"/>
    <mergeCell ref="BQ8:BQ11"/>
    <mergeCell ref="BR8:BR11"/>
    <mergeCell ref="BS8:BS11"/>
    <mergeCell ref="BT8:BT11"/>
    <mergeCell ref="AR8:AR11"/>
    <mergeCell ref="AX8:AX11"/>
    <mergeCell ref="BD8:BD11"/>
    <mergeCell ref="BJ8:BJ11"/>
    <mergeCell ref="BK8:BK11"/>
    <mergeCell ref="BL8:BL11"/>
    <mergeCell ref="BV16:BV19"/>
    <mergeCell ref="BW16:BW19"/>
    <mergeCell ref="CC16:CC19"/>
    <mergeCell ref="CD16:CD19"/>
    <mergeCell ref="AL16:AL19"/>
    <mergeCell ref="AR16:AR19"/>
    <mergeCell ref="AX16:AX19"/>
    <mergeCell ref="BD16:BD19"/>
    <mergeCell ref="BJ16:BJ19"/>
    <mergeCell ref="BK16:BK19"/>
    <mergeCell ref="BL16:BL19"/>
    <mergeCell ref="BT16:BT19"/>
    <mergeCell ref="BU16:BU19"/>
    <mergeCell ref="BM16:BM19"/>
    <mergeCell ref="BN16:BN19"/>
    <mergeCell ref="BO16:BO19"/>
    <mergeCell ref="BP16:BP19"/>
    <mergeCell ref="BQ16:BQ19"/>
    <mergeCell ref="BR16:BR19"/>
    <mergeCell ref="BS16:BS19"/>
    <mergeCell ref="AL40:AL43"/>
    <mergeCell ref="AR40:AR43"/>
    <mergeCell ref="AX40:AX43"/>
    <mergeCell ref="BD40:BD43"/>
    <mergeCell ref="BJ40:BJ43"/>
    <mergeCell ref="BK40:BK43"/>
    <mergeCell ref="BL40:BL43"/>
    <mergeCell ref="BV40:BV43"/>
    <mergeCell ref="BW40:BW43"/>
    <mergeCell ref="BO40:BO43"/>
    <mergeCell ref="BP40:BP43"/>
    <mergeCell ref="BQ40:BQ43"/>
    <mergeCell ref="BR40:BR43"/>
    <mergeCell ref="BS40:BS43"/>
    <mergeCell ref="BT40:BT43"/>
    <mergeCell ref="BU40:BU43"/>
  </mergeCells>
  <phoneticPr fontId="17"/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CN1000"/>
  <sheetViews>
    <sheetView workbookViewId="0">
      <selection activeCell="CO13" sqref="CO13"/>
    </sheetView>
  </sheetViews>
  <sheetFormatPr defaultColWidth="14.44140625" defaultRowHeight="15" customHeight="1"/>
  <cols>
    <col min="1" max="1" width="15.21875" customWidth="1"/>
    <col min="2" max="2" width="3.21875" hidden="1" customWidth="1"/>
    <col min="3" max="3" width="3.109375" hidden="1" customWidth="1"/>
    <col min="4" max="4" width="5.77734375" customWidth="1"/>
    <col min="5" max="5" width="3.5546875" customWidth="1"/>
    <col min="6" max="6" width="5.77734375" customWidth="1"/>
    <col min="7" max="9" width="3.109375" hidden="1" customWidth="1"/>
    <col min="10" max="10" width="5.77734375" customWidth="1"/>
    <col min="11" max="11" width="3.5546875" customWidth="1"/>
    <col min="12" max="12" width="5.77734375" customWidth="1"/>
    <col min="13" max="15" width="3.109375" hidden="1" customWidth="1"/>
    <col min="16" max="16" width="5.77734375" customWidth="1"/>
    <col min="17" max="17" width="3.5546875" customWidth="1"/>
    <col min="18" max="18" width="5.77734375" customWidth="1"/>
    <col min="19" max="21" width="3.109375" hidden="1" customWidth="1"/>
    <col min="22" max="22" width="5.77734375" customWidth="1"/>
    <col min="23" max="23" width="3.5546875" customWidth="1"/>
    <col min="24" max="24" width="5.77734375" customWidth="1"/>
    <col min="25" max="28" width="3.109375" hidden="1" customWidth="1"/>
    <col min="29" max="29" width="1.77734375" hidden="1" customWidth="1"/>
    <col min="30" max="34" width="3.109375" hidden="1" customWidth="1"/>
    <col min="35" max="35" width="1.77734375" hidden="1" customWidth="1"/>
    <col min="36" max="36" width="3.109375" hidden="1" customWidth="1"/>
    <col min="37" max="37" width="2.77734375" hidden="1" customWidth="1"/>
    <col min="38" max="40" width="3.109375" hidden="1" customWidth="1"/>
    <col min="41" max="41" width="1.77734375" hidden="1" customWidth="1"/>
    <col min="42" max="46" width="3.109375" hidden="1" customWidth="1"/>
    <col min="47" max="47" width="1.77734375" hidden="1" customWidth="1"/>
    <col min="48" max="52" width="3.109375" hidden="1" customWidth="1"/>
    <col min="53" max="53" width="1.77734375" hidden="1" customWidth="1"/>
    <col min="54" max="58" width="3.109375" hidden="1" customWidth="1"/>
    <col min="59" max="59" width="1.77734375" hidden="1" customWidth="1"/>
    <col min="60" max="61" width="3.109375" hidden="1" customWidth="1"/>
    <col min="62" max="62" width="2.77734375" customWidth="1"/>
    <col min="63" max="63" width="2.5546875" customWidth="1"/>
    <col min="64" max="64" width="2.77734375" customWidth="1"/>
    <col min="65" max="65" width="2.5546875" customWidth="1"/>
    <col min="66" max="66" width="2.77734375" customWidth="1"/>
    <col min="67" max="67" width="7.5546875" hidden="1" customWidth="1"/>
    <col min="68" max="68" width="3.21875" hidden="1" customWidth="1"/>
    <col min="69" max="69" width="0.77734375" hidden="1" customWidth="1"/>
    <col min="70" max="70" width="2.77734375" hidden="1" customWidth="1"/>
    <col min="71" max="71" width="11.77734375" hidden="1" customWidth="1"/>
    <col min="72" max="72" width="4" hidden="1" customWidth="1"/>
    <col min="73" max="73" width="3.77734375" hidden="1" customWidth="1"/>
    <col min="74" max="74" width="12.21875" hidden="1" customWidth="1"/>
    <col min="75" max="75" width="5.5546875" customWidth="1"/>
    <col min="76" max="80" width="8.77734375" hidden="1" customWidth="1"/>
    <col min="81" max="81" width="12.21875" hidden="1" customWidth="1"/>
    <col min="82" max="82" width="11.77734375" hidden="1" customWidth="1"/>
    <col min="83" max="86" width="4.109375" hidden="1" customWidth="1"/>
    <col min="87" max="87" width="7.5546875" hidden="1" customWidth="1"/>
    <col min="88" max="88" width="2" customWidth="1"/>
    <col min="89" max="92" width="8.77734375" customWidth="1"/>
  </cols>
  <sheetData>
    <row r="1" spans="1:92" ht="29.25" customHeight="1">
      <c r="A1" s="1" t="s">
        <v>0</v>
      </c>
      <c r="B1" s="1"/>
      <c r="D1" s="2" t="s">
        <v>42</v>
      </c>
      <c r="E1" s="2"/>
      <c r="F1" s="2"/>
      <c r="G1" s="2"/>
      <c r="L1" s="2" t="s">
        <v>2</v>
      </c>
      <c r="M1" s="2"/>
      <c r="N1" s="2"/>
      <c r="O1" s="2"/>
      <c r="P1" s="2"/>
      <c r="Q1" s="3"/>
      <c r="U1" s="3"/>
      <c r="Y1" s="3"/>
      <c r="Z1" s="3"/>
      <c r="AA1" s="3"/>
      <c r="AB1" s="3"/>
      <c r="AC1" s="3"/>
      <c r="AD1" s="3"/>
      <c r="AE1" s="3"/>
      <c r="AF1" s="3" t="s">
        <v>3</v>
      </c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215" t="s">
        <v>4</v>
      </c>
      <c r="BK1" s="189"/>
      <c r="BL1" s="189"/>
      <c r="BM1" s="4"/>
      <c r="BN1" s="4"/>
      <c r="BO1" s="3"/>
      <c r="BP1" s="3"/>
      <c r="BQ1" s="3"/>
      <c r="BR1" s="3"/>
      <c r="BS1" s="216" t="s">
        <v>5</v>
      </c>
      <c r="BT1" s="189"/>
      <c r="BU1" s="189"/>
      <c r="BV1" s="189"/>
      <c r="BW1" s="189"/>
    </row>
    <row r="2" spans="1:92" ht="15" customHeight="1">
      <c r="A2" s="5" t="s">
        <v>6</v>
      </c>
      <c r="B2" s="6"/>
      <c r="C2" s="7"/>
      <c r="D2" s="217" t="s">
        <v>7</v>
      </c>
      <c r="E2" s="218"/>
      <c r="F2" s="219"/>
      <c r="G2" s="8"/>
      <c r="H2" s="6"/>
      <c r="I2" s="7"/>
      <c r="J2" s="217" t="s">
        <v>7</v>
      </c>
      <c r="K2" s="218"/>
      <c r="L2" s="219"/>
      <c r="M2" s="8"/>
      <c r="N2" s="6"/>
      <c r="O2" s="7"/>
      <c r="P2" s="217" t="s">
        <v>8</v>
      </c>
      <c r="Q2" s="218"/>
      <c r="R2" s="219"/>
      <c r="S2" s="8"/>
      <c r="T2" s="6"/>
      <c r="U2" s="7"/>
      <c r="V2" s="217" t="s">
        <v>43</v>
      </c>
      <c r="W2" s="218"/>
      <c r="X2" s="219"/>
      <c r="Y2" s="6"/>
      <c r="Z2" s="9"/>
      <c r="AA2" s="7"/>
      <c r="AB2" s="9"/>
      <c r="AC2" s="7"/>
      <c r="AD2" s="8"/>
      <c r="AE2" s="8"/>
      <c r="AF2" s="217"/>
      <c r="AG2" s="218"/>
      <c r="AH2" s="218"/>
      <c r="AI2" s="218"/>
      <c r="AJ2" s="218"/>
      <c r="AK2" s="219"/>
      <c r="AL2" s="217"/>
      <c r="AM2" s="218"/>
      <c r="AN2" s="218"/>
      <c r="AO2" s="218"/>
      <c r="AP2" s="218"/>
      <c r="AQ2" s="219"/>
      <c r="AR2" s="217"/>
      <c r="AS2" s="218"/>
      <c r="AT2" s="218"/>
      <c r="AU2" s="218"/>
      <c r="AV2" s="218"/>
      <c r="AW2" s="219"/>
      <c r="AX2" s="217"/>
      <c r="AY2" s="218"/>
      <c r="AZ2" s="218"/>
      <c r="BA2" s="218"/>
      <c r="BB2" s="218"/>
      <c r="BC2" s="219"/>
      <c r="BD2" s="217"/>
      <c r="BE2" s="218"/>
      <c r="BF2" s="218"/>
      <c r="BG2" s="218"/>
      <c r="BH2" s="218"/>
      <c r="BI2" s="224"/>
      <c r="BJ2" s="194" t="s">
        <v>9</v>
      </c>
      <c r="BK2" s="201"/>
      <c r="BL2" s="201"/>
      <c r="BM2" s="201"/>
      <c r="BN2" s="202"/>
      <c r="BO2" s="225" t="s">
        <v>10</v>
      </c>
      <c r="BP2" s="227" t="s">
        <v>11</v>
      </c>
      <c r="BQ2" s="10"/>
      <c r="BR2" s="228" t="s">
        <v>12</v>
      </c>
      <c r="BS2" s="229" t="s">
        <v>44</v>
      </c>
      <c r="BT2" s="230" t="s">
        <v>14</v>
      </c>
      <c r="BU2" s="231" t="s">
        <v>15</v>
      </c>
      <c r="BV2" s="232" t="s">
        <v>16</v>
      </c>
      <c r="BW2" s="233" t="s">
        <v>17</v>
      </c>
      <c r="CA2" s="11"/>
      <c r="CB2" s="11"/>
      <c r="CC2" s="11"/>
      <c r="CD2" s="11"/>
      <c r="CE2" s="11"/>
      <c r="CF2" s="11"/>
      <c r="CG2" s="11"/>
      <c r="CH2" s="11"/>
    </row>
    <row r="3" spans="1:92" ht="53.25" customHeight="1">
      <c r="A3" s="12" t="s">
        <v>18</v>
      </c>
      <c r="B3" s="157"/>
      <c r="C3" s="13"/>
      <c r="D3" s="286" t="s">
        <v>45</v>
      </c>
      <c r="E3" s="257"/>
      <c r="F3" s="287"/>
      <c r="G3" s="161"/>
      <c r="H3" s="157"/>
      <c r="I3" s="13"/>
      <c r="J3" s="286" t="s">
        <v>46</v>
      </c>
      <c r="K3" s="257"/>
      <c r="L3" s="287"/>
      <c r="M3" s="161"/>
      <c r="N3" s="157"/>
      <c r="O3" s="13"/>
      <c r="P3" s="286" t="s">
        <v>47</v>
      </c>
      <c r="Q3" s="257"/>
      <c r="R3" s="287"/>
      <c r="S3" s="161"/>
      <c r="T3" s="157"/>
      <c r="U3" s="13"/>
      <c r="V3" s="286" t="s">
        <v>48</v>
      </c>
      <c r="W3" s="257"/>
      <c r="X3" s="287"/>
      <c r="Y3" s="161"/>
      <c r="Z3" s="162"/>
      <c r="AA3" s="13"/>
      <c r="AB3" s="162"/>
      <c r="AC3" s="13"/>
      <c r="AD3" s="161"/>
      <c r="AE3" s="161"/>
      <c r="AF3" s="286"/>
      <c r="AG3" s="257"/>
      <c r="AH3" s="257"/>
      <c r="AI3" s="257"/>
      <c r="AJ3" s="257"/>
      <c r="AK3" s="258"/>
      <c r="AL3" s="286"/>
      <c r="AM3" s="257"/>
      <c r="AN3" s="257"/>
      <c r="AO3" s="257"/>
      <c r="AP3" s="257"/>
      <c r="AQ3" s="258"/>
      <c r="AR3" s="286"/>
      <c r="AS3" s="257"/>
      <c r="AT3" s="257"/>
      <c r="AU3" s="257"/>
      <c r="AV3" s="257"/>
      <c r="AW3" s="258"/>
      <c r="AX3" s="286"/>
      <c r="AY3" s="257"/>
      <c r="AZ3" s="257"/>
      <c r="BA3" s="257"/>
      <c r="BB3" s="257"/>
      <c r="BC3" s="258"/>
      <c r="BD3" s="286"/>
      <c r="BE3" s="257"/>
      <c r="BF3" s="257"/>
      <c r="BG3" s="257"/>
      <c r="BH3" s="257"/>
      <c r="BI3" s="287"/>
      <c r="BJ3" s="196"/>
      <c r="BK3" s="198"/>
      <c r="BL3" s="198"/>
      <c r="BM3" s="198"/>
      <c r="BN3" s="204"/>
      <c r="BO3" s="209"/>
      <c r="BP3" s="196"/>
      <c r="BQ3" s="163"/>
      <c r="BR3" s="198"/>
      <c r="BS3" s="213"/>
      <c r="BT3" s="191"/>
      <c r="BU3" s="173"/>
      <c r="BV3" s="184"/>
      <c r="BW3" s="187"/>
      <c r="BX3" s="3" t="s">
        <v>23</v>
      </c>
      <c r="BY3" s="3" t="s">
        <v>10</v>
      </c>
      <c r="BZ3" s="3" t="s">
        <v>24</v>
      </c>
      <c r="CA3" s="3" t="s">
        <v>25</v>
      </c>
      <c r="CB3" s="18" t="s">
        <v>26</v>
      </c>
      <c r="CC3" s="3"/>
      <c r="CD3" s="3"/>
      <c r="CE3" s="3"/>
      <c r="CF3" s="3"/>
      <c r="CG3" s="3"/>
      <c r="CH3" s="3"/>
      <c r="CI3" s="3" t="s">
        <v>27</v>
      </c>
      <c r="CK3" s="3"/>
      <c r="CL3" s="3"/>
      <c r="CM3" s="3"/>
      <c r="CN3" s="3"/>
    </row>
    <row r="4" spans="1:92" ht="15.75" customHeight="1">
      <c r="A4" s="19" t="str">
        <f>D2</f>
        <v>尾張支部</v>
      </c>
      <c r="B4" s="42"/>
      <c r="C4" s="42"/>
      <c r="D4" s="278"/>
      <c r="E4" s="189"/>
      <c r="F4" s="203"/>
      <c r="G4" s="43"/>
      <c r="H4" s="290" t="s">
        <v>28</v>
      </c>
      <c r="J4" s="79">
        <f>IF(J5="","",SUM(I5:I7))</f>
        <v>0</v>
      </c>
      <c r="K4" s="80" t="s">
        <v>28</v>
      </c>
      <c r="L4" s="81">
        <f>IF(L5="","",SUM(M5:M7))</f>
        <v>2</v>
      </c>
      <c r="M4" s="164"/>
      <c r="N4" s="193" t="s">
        <v>29</v>
      </c>
      <c r="P4" s="79">
        <f>IF(P5="","",SUM(O5:O7))</f>
        <v>0</v>
      </c>
      <c r="Q4" s="80" t="s">
        <v>29</v>
      </c>
      <c r="R4" s="81">
        <f>IF(R5="","",SUM(S5:S7))</f>
        <v>2</v>
      </c>
      <c r="S4" s="164"/>
      <c r="T4" s="193" t="s">
        <v>30</v>
      </c>
      <c r="V4" s="79">
        <f>IF(V5="","",SUM(U5:U7))</f>
        <v>1</v>
      </c>
      <c r="W4" s="80" t="s">
        <v>30</v>
      </c>
      <c r="X4" s="81">
        <f>IF(X5="","",SUM(Y5:Y7))</f>
        <v>1</v>
      </c>
      <c r="Y4" s="164"/>
      <c r="Z4" s="193" t="s">
        <v>29</v>
      </c>
      <c r="AA4" s="101" t="str">
        <f>IF(AB5="","",SUM(AA5:AA7))</f>
        <v/>
      </c>
      <c r="AB4" s="102"/>
      <c r="AC4" s="80" t="s">
        <v>31</v>
      </c>
      <c r="AD4" s="103" t="str">
        <f>IF(AD5="","",SUM(AE5:AE7))</f>
        <v/>
      </c>
      <c r="AE4" s="104"/>
      <c r="AF4" s="190"/>
      <c r="AG4" s="105" t="str">
        <f>IF(AH5="","",SUM(AG5:AG7))</f>
        <v/>
      </c>
      <c r="AH4" s="106"/>
      <c r="AI4" s="51" t="s">
        <v>31</v>
      </c>
      <c r="AJ4" s="105" t="str">
        <f>IF(AJ5="","",SUM(AK5:AK7))</f>
        <v/>
      </c>
      <c r="AK4" s="106"/>
      <c r="AL4" s="192"/>
      <c r="AM4" s="107" t="str">
        <f>IF(AN5="","",SUM(AM5:AM7))</f>
        <v/>
      </c>
      <c r="AN4" s="108"/>
      <c r="AO4" s="54" t="s">
        <v>31</v>
      </c>
      <c r="AP4" s="107" t="str">
        <f>IF(AP5="","",SUM(AQ5:AQ7))</f>
        <v/>
      </c>
      <c r="AQ4" s="108"/>
      <c r="AR4" s="193"/>
      <c r="AS4" s="101" t="str">
        <f>IF(AT5="","",SUM(AS5:AS7))</f>
        <v/>
      </c>
      <c r="AT4" s="104"/>
      <c r="AU4" s="80" t="s">
        <v>31</v>
      </c>
      <c r="AV4" s="101" t="str">
        <f>IF(AV5="","",SUM(AW5:AW7))</f>
        <v/>
      </c>
      <c r="AW4" s="104"/>
      <c r="AX4" s="193"/>
      <c r="AY4" s="101" t="str">
        <f>IF(AZ5="","",SUM(AY5:AY7))</f>
        <v/>
      </c>
      <c r="AZ4" s="104"/>
      <c r="BA4" s="80" t="s">
        <v>31</v>
      </c>
      <c r="BB4" s="101" t="str">
        <f>IF(BB5="","",SUM(BC5:BC7))</f>
        <v/>
      </c>
      <c r="BC4" s="104"/>
      <c r="BD4" s="193"/>
      <c r="BE4" s="101" t="str">
        <f>IF(BF5="","",SUM(BE5:BE7))</f>
        <v/>
      </c>
      <c r="BF4" s="104"/>
      <c r="BG4" s="80" t="s">
        <v>31</v>
      </c>
      <c r="BH4" s="101" t="str">
        <f>IF(BH5="","",SUM(BI5:BI7))</f>
        <v/>
      </c>
      <c r="BI4" s="109"/>
      <c r="BJ4" s="288">
        <f>SUMPRODUCT((J4=2)+(P4=2)+(V4=2)+(AA4=2)+(AG4=2)+(AM4=2)+(AS4=2)+(AY4=2)+(BE4=2))</f>
        <v>0</v>
      </c>
      <c r="BK4" s="289" t="s">
        <v>31</v>
      </c>
      <c r="BL4" s="188">
        <f>CI4</f>
        <v>1</v>
      </c>
      <c r="BM4" s="289" t="s">
        <v>31</v>
      </c>
      <c r="BN4" s="291">
        <f>SUMPRODUCT((L4=2)+(R4=2)+(X4=2)+(AD4=2)+(AJ4=2)+(AP4=2)+(AV4=2)+(BB4=2)+(BH4=2))</f>
        <v>2</v>
      </c>
      <c r="BO4" s="293">
        <f>BJ4*100+BL4*10+BN4</f>
        <v>12</v>
      </c>
      <c r="BP4" s="192">
        <f>SUM(J4,P4,V4,AA4,AG4,AM4,AS4,AY4,BE4)</f>
        <v>1</v>
      </c>
      <c r="BQ4" s="279" t="s">
        <v>31</v>
      </c>
      <c r="BR4" s="294">
        <f>SUM(F4,L4,R4,X4,AD4,AJ4,AP4,AV4,BB4,BH4)</f>
        <v>5</v>
      </c>
      <c r="BS4" s="295">
        <f>BZ4</f>
        <v>0.2</v>
      </c>
      <c r="BT4" s="192">
        <f>SUM(J5,J6,J7,P5,P6,P7,V5,V6,V7,AB5,AB6,AB7,AH5,AH6,AH7,AN5,AN6,AN7,AT5,AT6,AT7,AZ5,AZ6,AZ7,BF5,BF6,BF7,D5,D6,D7)</f>
        <v>68</v>
      </c>
      <c r="BU4" s="279">
        <f>SUM(F5,F6,F7,L5,L6,L7,R5,R6,R7,X5,X6,X7,AD5,AD6,AD7,AJ5,AJ6,AJ7,AP5,AP6,AP7,AV5,AV6,AV7,BB5,BB6,BB7,BH5,BH6,BH7)</f>
        <v>89</v>
      </c>
      <c r="BV4" s="292">
        <f>CA4</f>
        <v>0.7640449438202247</v>
      </c>
      <c r="BW4" s="283">
        <f>IF($BX$49=$BX$50,RANK(CB4,CB$4:CB$43),"")</f>
        <v>3</v>
      </c>
      <c r="BX4" s="38">
        <f>SUM(D4:F4,J4:L4,P4:R4,V4:X4)</f>
        <v>6</v>
      </c>
      <c r="BY4" s="38">
        <f>BO4</f>
        <v>12</v>
      </c>
      <c r="BZ4" s="39">
        <f>IF(AND(V4="",X4=""),"",IF(BR4=0,5,SUM(D4,J4,P4,V4)/SUM(F4,L4,R4,X4)))</f>
        <v>0.2</v>
      </c>
      <c r="CA4" s="39">
        <f>IF(V5="","",BT4/BU4)</f>
        <v>0.7640449438202247</v>
      </c>
      <c r="CB4" s="40">
        <f>BY4*100+BZ4*10+CA4</f>
        <v>1202.7640449438202</v>
      </c>
      <c r="CC4" s="188" t="str">
        <f>A5</f>
        <v>ユーアイクラブ</v>
      </c>
      <c r="CD4" s="188" t="str">
        <f>A4</f>
        <v>尾張支部</v>
      </c>
      <c r="CE4" s="41" t="str">
        <f>IF(AND(D4=1,F4=1),1,"")</f>
        <v/>
      </c>
      <c r="CF4" s="41" t="str">
        <f>IF(AND(J4=1,L4=1),1,"")</f>
        <v/>
      </c>
      <c r="CG4" s="41" t="str">
        <f>IF(AND(P4=1,R4=1),1,"")</f>
        <v/>
      </c>
      <c r="CH4" s="41">
        <f>IF(AND(V4=1,X4=1),1,"")</f>
        <v>1</v>
      </c>
      <c r="CI4" s="41">
        <f>SUM(CE4:CH4)</f>
        <v>1</v>
      </c>
      <c r="CK4" s="3"/>
      <c r="CL4" s="3"/>
      <c r="CN4" s="38" t="str">
        <f>IF(AND(M4=1,U4=1),1,"")</f>
        <v/>
      </c>
    </row>
    <row r="5" spans="1:92" ht="15.75" customHeight="1">
      <c r="A5" s="214" t="str">
        <f>$D$3</f>
        <v>ユーアイクラブ</v>
      </c>
      <c r="B5" s="42"/>
      <c r="C5" s="42"/>
      <c r="D5" s="195"/>
      <c r="E5" s="189"/>
      <c r="F5" s="203"/>
      <c r="G5" s="43"/>
      <c r="H5" s="235"/>
      <c r="I5" s="44">
        <f t="shared" ref="I5:I7" si="0">IF(J5="","",IF(J5&gt;L5,1,0))</f>
        <v>0</v>
      </c>
      <c r="J5" s="45">
        <v>12</v>
      </c>
      <c r="K5" s="46" t="s">
        <v>31</v>
      </c>
      <c r="L5" s="47">
        <v>15</v>
      </c>
      <c r="M5" s="48">
        <f t="shared" ref="M5:M7" si="1">IF(L5="","",IF(L5&gt;J5,1,0))</f>
        <v>1</v>
      </c>
      <c r="N5" s="168"/>
      <c r="O5" s="44">
        <f t="shared" ref="O5:O7" si="2">IF(P5="","",IF(P5&gt;R5,1,0))</f>
        <v>0</v>
      </c>
      <c r="P5" s="45">
        <v>8</v>
      </c>
      <c r="Q5" s="46" t="s">
        <v>31</v>
      </c>
      <c r="R5" s="47">
        <v>15</v>
      </c>
      <c r="S5" s="48">
        <f t="shared" ref="S5:S7" si="3">IF(R5="","",IF(R5&gt;P5,1,0))</f>
        <v>1</v>
      </c>
      <c r="T5" s="168"/>
      <c r="U5" s="44">
        <f t="shared" ref="U5:U7" si="4">IF(V5="","",IF(V5&gt;X5,1,0))</f>
        <v>1</v>
      </c>
      <c r="V5" s="45">
        <v>15</v>
      </c>
      <c r="W5" s="46" t="s">
        <v>31</v>
      </c>
      <c r="X5" s="47">
        <v>14</v>
      </c>
      <c r="Y5" s="49">
        <f t="shared" ref="Y5:Y7" si="5">IF(X5="","",IF(X5&gt;V5,1,0))</f>
        <v>0</v>
      </c>
      <c r="Z5" s="168"/>
      <c r="AA5" s="44" t="str">
        <f t="shared" ref="AA5:AA7" si="6">IF(AB5="","",IF(AB5&gt;AD5,1,0))</f>
        <v/>
      </c>
      <c r="AB5" s="45"/>
      <c r="AC5" s="46" t="s">
        <v>31</v>
      </c>
      <c r="AD5" s="47"/>
      <c r="AE5" s="48" t="str">
        <f t="shared" ref="AE5:AE7" si="7">IF(AD5="","",IF(AD5&gt;AB5,1,0))</f>
        <v/>
      </c>
      <c r="AF5" s="168"/>
      <c r="AG5" s="50" t="str">
        <f t="shared" ref="AG5:AG7" si="8">IF(AH5="","",IF(AH5&gt;AJ5,1,0))</f>
        <v/>
      </c>
      <c r="AH5" s="51"/>
      <c r="AI5" s="50" t="s">
        <v>31</v>
      </c>
      <c r="AJ5" s="52"/>
      <c r="AK5" s="50" t="str">
        <f t="shared" ref="AK5:AK7" si="9">IF(AJ5="","",IF(AJ5&gt;AH5,1,0))</f>
        <v/>
      </c>
      <c r="AL5" s="168"/>
      <c r="AM5" s="53" t="str">
        <f t="shared" ref="AM5:AM7" si="10">IF(AN5="","",IF(AN5&gt;AP5,1,0))</f>
        <v/>
      </c>
      <c r="AN5" s="54"/>
      <c r="AO5" s="53" t="s">
        <v>31</v>
      </c>
      <c r="AP5" s="55"/>
      <c r="AQ5" s="53" t="str">
        <f t="shared" ref="AQ5:AQ7" si="11">IF(AP5="","",IF(AP5&gt;AN5,1,0))</f>
        <v/>
      </c>
      <c r="AR5" s="168"/>
      <c r="AS5" s="46" t="str">
        <f t="shared" ref="AS5:AS7" si="12">IF(AT5="","",IF(AT5&gt;AV5,1,0))</f>
        <v/>
      </c>
      <c r="AT5" s="56"/>
      <c r="AU5" s="46" t="str">
        <f>$AO$5</f>
        <v>-</v>
      </c>
      <c r="AV5" s="57"/>
      <c r="AW5" s="46" t="str">
        <f t="shared" ref="AW5:AW7" si="13">IF(AV5="","",IF(AV5&gt;AT5,1,0))</f>
        <v/>
      </c>
      <c r="AX5" s="168"/>
      <c r="AY5" s="46" t="str">
        <f t="shared" ref="AY5:AY7" si="14">IF(AZ5="","",IF(AZ5&gt;BB5,1,0))</f>
        <v/>
      </c>
      <c r="AZ5" s="56"/>
      <c r="BA5" s="46" t="s">
        <v>31</v>
      </c>
      <c r="BB5" s="58"/>
      <c r="BC5" s="46" t="str">
        <f t="shared" ref="BC5:BC7" si="15">IF(BB5="","",IF(BB5&gt;AZ5,1,0))</f>
        <v/>
      </c>
      <c r="BD5" s="168"/>
      <c r="BE5" s="46" t="str">
        <f t="shared" ref="BE5:BE7" si="16">IF(BF5="","",IF(BF5&gt;BH5,1,0))</f>
        <v/>
      </c>
      <c r="BF5" s="56"/>
      <c r="BG5" s="46" t="s">
        <v>31</v>
      </c>
      <c r="BH5" s="58"/>
      <c r="BI5" s="44" t="str">
        <f t="shared" ref="BI5:BI7" si="17">IF(BH5="","",IF(BH5&gt;BF5,1,0))</f>
        <v/>
      </c>
      <c r="BJ5" s="195"/>
      <c r="BK5" s="189"/>
      <c r="BL5" s="189"/>
      <c r="BM5" s="189"/>
      <c r="BN5" s="203"/>
      <c r="BO5" s="208"/>
      <c r="BP5" s="168"/>
      <c r="BQ5" s="172"/>
      <c r="BR5" s="183"/>
      <c r="BS5" s="212"/>
      <c r="BT5" s="168"/>
      <c r="BU5" s="172"/>
      <c r="BV5" s="183"/>
      <c r="BW5" s="284"/>
      <c r="BZ5" s="39"/>
      <c r="CB5" s="40"/>
      <c r="CC5" s="189"/>
      <c r="CD5" s="189"/>
      <c r="CK5" s="3"/>
      <c r="CL5" s="3"/>
    </row>
    <row r="6" spans="1:92" ht="15.75" customHeight="1">
      <c r="A6" s="212"/>
      <c r="B6" s="42"/>
      <c r="C6" s="42"/>
      <c r="D6" s="195"/>
      <c r="E6" s="189"/>
      <c r="F6" s="203"/>
      <c r="G6" s="43"/>
      <c r="H6" s="235"/>
      <c r="I6" s="44">
        <f t="shared" si="0"/>
        <v>0</v>
      </c>
      <c r="J6" s="59">
        <v>12</v>
      </c>
      <c r="K6" s="46" t="s">
        <v>31</v>
      </c>
      <c r="L6" s="60">
        <v>15</v>
      </c>
      <c r="M6" s="48">
        <f t="shared" si="1"/>
        <v>1</v>
      </c>
      <c r="N6" s="168"/>
      <c r="O6" s="44">
        <f t="shared" si="2"/>
        <v>0</v>
      </c>
      <c r="P6" s="59">
        <v>8</v>
      </c>
      <c r="Q6" s="46" t="s">
        <v>31</v>
      </c>
      <c r="R6" s="60">
        <v>15</v>
      </c>
      <c r="S6" s="48">
        <f t="shared" si="3"/>
        <v>1</v>
      </c>
      <c r="T6" s="168"/>
      <c r="U6" s="44">
        <f t="shared" si="4"/>
        <v>0</v>
      </c>
      <c r="V6" s="59">
        <v>13</v>
      </c>
      <c r="W6" s="46" t="s">
        <v>31</v>
      </c>
      <c r="X6" s="60">
        <v>15</v>
      </c>
      <c r="Y6" s="49">
        <f t="shared" si="5"/>
        <v>1</v>
      </c>
      <c r="Z6" s="168"/>
      <c r="AA6" s="44" t="str">
        <f t="shared" si="6"/>
        <v/>
      </c>
      <c r="AB6" s="59"/>
      <c r="AC6" s="46" t="s">
        <v>31</v>
      </c>
      <c r="AD6" s="60"/>
      <c r="AE6" s="48" t="str">
        <f t="shared" si="7"/>
        <v/>
      </c>
      <c r="AF6" s="168"/>
      <c r="AG6" s="50" t="str">
        <f t="shared" si="8"/>
        <v/>
      </c>
      <c r="AH6" s="50"/>
      <c r="AI6" s="50" t="s">
        <v>31</v>
      </c>
      <c r="AJ6" s="61"/>
      <c r="AK6" s="50" t="str">
        <f t="shared" si="9"/>
        <v/>
      </c>
      <c r="AL6" s="168"/>
      <c r="AM6" s="53" t="str">
        <f t="shared" si="10"/>
        <v/>
      </c>
      <c r="AN6" s="53"/>
      <c r="AO6" s="53" t="s">
        <v>31</v>
      </c>
      <c r="AP6" s="62"/>
      <c r="AQ6" s="53" t="str">
        <f t="shared" si="11"/>
        <v/>
      </c>
      <c r="AR6" s="168"/>
      <c r="AS6" s="46" t="str">
        <f t="shared" si="12"/>
        <v/>
      </c>
      <c r="AT6" s="57"/>
      <c r="AU6" s="46" t="s">
        <v>31</v>
      </c>
      <c r="AV6" s="57"/>
      <c r="AW6" s="46" t="str">
        <f t="shared" si="13"/>
        <v/>
      </c>
      <c r="AX6" s="168"/>
      <c r="AY6" s="46" t="str">
        <f t="shared" si="14"/>
        <v/>
      </c>
      <c r="AZ6" s="57"/>
      <c r="BA6" s="46" t="s">
        <v>31</v>
      </c>
      <c r="BB6" s="63"/>
      <c r="BC6" s="46" t="str">
        <f t="shared" si="15"/>
        <v/>
      </c>
      <c r="BD6" s="168"/>
      <c r="BE6" s="46" t="str">
        <f t="shared" si="16"/>
        <v/>
      </c>
      <c r="BF6" s="57"/>
      <c r="BG6" s="46" t="s">
        <v>31</v>
      </c>
      <c r="BH6" s="63"/>
      <c r="BI6" s="44" t="str">
        <f t="shared" si="17"/>
        <v/>
      </c>
      <c r="BJ6" s="195"/>
      <c r="BK6" s="189"/>
      <c r="BL6" s="189"/>
      <c r="BM6" s="189"/>
      <c r="BN6" s="203"/>
      <c r="BO6" s="208"/>
      <c r="BP6" s="168"/>
      <c r="BQ6" s="172"/>
      <c r="BR6" s="183"/>
      <c r="BS6" s="212"/>
      <c r="BT6" s="168"/>
      <c r="BU6" s="172"/>
      <c r="BV6" s="183"/>
      <c r="BW6" s="284"/>
      <c r="BZ6" s="39"/>
      <c r="CB6" s="40"/>
      <c r="CC6" s="189"/>
      <c r="CD6" s="189"/>
    </row>
    <row r="7" spans="1:92" ht="15.75" customHeight="1">
      <c r="A7" s="213"/>
      <c r="B7" s="64"/>
      <c r="C7" s="64"/>
      <c r="D7" s="196"/>
      <c r="E7" s="198"/>
      <c r="F7" s="204"/>
      <c r="G7" s="65"/>
      <c r="H7" s="236"/>
      <c r="I7" s="66" t="str">
        <f t="shared" si="0"/>
        <v/>
      </c>
      <c r="J7" s="67"/>
      <c r="K7" s="68" t="s">
        <v>31</v>
      </c>
      <c r="L7" s="69"/>
      <c r="M7" s="70" t="str">
        <f t="shared" si="1"/>
        <v/>
      </c>
      <c r="N7" s="191"/>
      <c r="O7" s="66" t="str">
        <f t="shared" si="2"/>
        <v/>
      </c>
      <c r="P7" s="67"/>
      <c r="Q7" s="68" t="s">
        <v>31</v>
      </c>
      <c r="R7" s="69"/>
      <c r="S7" s="70" t="str">
        <f t="shared" si="3"/>
        <v/>
      </c>
      <c r="T7" s="191"/>
      <c r="U7" s="66" t="str">
        <f t="shared" si="4"/>
        <v/>
      </c>
      <c r="V7" s="67"/>
      <c r="W7" s="68" t="s">
        <v>31</v>
      </c>
      <c r="X7" s="69"/>
      <c r="Y7" s="71" t="str">
        <f t="shared" si="5"/>
        <v/>
      </c>
      <c r="Z7" s="191"/>
      <c r="AA7" s="66" t="str">
        <f t="shared" si="6"/>
        <v/>
      </c>
      <c r="AB7" s="67"/>
      <c r="AC7" s="68" t="s">
        <v>31</v>
      </c>
      <c r="AD7" s="69"/>
      <c r="AE7" s="70" t="str">
        <f t="shared" si="7"/>
        <v/>
      </c>
      <c r="AF7" s="191"/>
      <c r="AG7" s="72" t="str">
        <f t="shared" si="8"/>
        <v/>
      </c>
      <c r="AH7" s="72"/>
      <c r="AI7" s="72" t="s">
        <v>31</v>
      </c>
      <c r="AJ7" s="73"/>
      <c r="AK7" s="72" t="str">
        <f t="shared" si="9"/>
        <v/>
      </c>
      <c r="AL7" s="191"/>
      <c r="AM7" s="74" t="str">
        <f t="shared" si="10"/>
        <v/>
      </c>
      <c r="AN7" s="74"/>
      <c r="AO7" s="74" t="s">
        <v>31</v>
      </c>
      <c r="AP7" s="75"/>
      <c r="AQ7" s="74" t="str">
        <f t="shared" si="11"/>
        <v/>
      </c>
      <c r="AR7" s="191"/>
      <c r="AS7" s="68" t="str">
        <f t="shared" si="12"/>
        <v/>
      </c>
      <c r="AT7" s="76"/>
      <c r="AU7" s="68" t="s">
        <v>31</v>
      </c>
      <c r="AV7" s="76"/>
      <c r="AW7" s="68" t="str">
        <f t="shared" si="13"/>
        <v/>
      </c>
      <c r="AX7" s="191"/>
      <c r="AY7" s="68" t="str">
        <f t="shared" si="14"/>
        <v/>
      </c>
      <c r="AZ7" s="76"/>
      <c r="BA7" s="68" t="s">
        <v>31</v>
      </c>
      <c r="BB7" s="77"/>
      <c r="BC7" s="68" t="str">
        <f t="shared" si="15"/>
        <v/>
      </c>
      <c r="BD7" s="191"/>
      <c r="BE7" s="68" t="str">
        <f t="shared" si="16"/>
        <v/>
      </c>
      <c r="BF7" s="76"/>
      <c r="BG7" s="68" t="s">
        <v>31</v>
      </c>
      <c r="BH7" s="77"/>
      <c r="BI7" s="66" t="str">
        <f t="shared" si="17"/>
        <v/>
      </c>
      <c r="BJ7" s="196"/>
      <c r="BK7" s="198"/>
      <c r="BL7" s="198"/>
      <c r="BM7" s="198"/>
      <c r="BN7" s="204"/>
      <c r="BO7" s="209"/>
      <c r="BP7" s="191"/>
      <c r="BQ7" s="173"/>
      <c r="BR7" s="184"/>
      <c r="BS7" s="213"/>
      <c r="BT7" s="191"/>
      <c r="BU7" s="173"/>
      <c r="BV7" s="184"/>
      <c r="BW7" s="285"/>
      <c r="BZ7" s="39"/>
      <c r="CB7" s="40"/>
      <c r="CC7" s="189"/>
      <c r="CD7" s="189"/>
    </row>
    <row r="8" spans="1:92" ht="15.75" customHeight="1">
      <c r="A8" s="78" t="str">
        <f t="shared" ref="A8:A9" si="18">J2</f>
        <v>尾張支部</v>
      </c>
      <c r="B8" s="272" t="str">
        <f>H4</f>
        <v>⑤</v>
      </c>
      <c r="D8" s="79">
        <f>L4</f>
        <v>2</v>
      </c>
      <c r="E8" s="80" t="str">
        <f>K4</f>
        <v>⑤</v>
      </c>
      <c r="F8" s="81">
        <f>J4</f>
        <v>0</v>
      </c>
      <c r="G8" s="82"/>
      <c r="H8" s="83"/>
      <c r="I8" s="42"/>
      <c r="J8" s="200"/>
      <c r="K8" s="201"/>
      <c r="L8" s="202"/>
      <c r="M8" s="21"/>
      <c r="N8" s="205" t="s">
        <v>32</v>
      </c>
      <c r="O8" s="6"/>
      <c r="P8" s="22">
        <f>IF(P9="","",SUM(O9:O11))</f>
        <v>0</v>
      </c>
      <c r="Q8" s="23" t="s">
        <v>32</v>
      </c>
      <c r="R8" s="24">
        <f>IF(R9="","",SUM(S9:S11))</f>
        <v>2</v>
      </c>
      <c r="S8" s="29"/>
      <c r="T8" s="205" t="s">
        <v>33</v>
      </c>
      <c r="U8" s="6"/>
      <c r="V8" s="22">
        <f>IF(V9="","",SUM(U9:U11))</f>
        <v>2</v>
      </c>
      <c r="W8" s="23" t="s">
        <v>33</v>
      </c>
      <c r="X8" s="24">
        <f>IF(X9="","",SUM(Y9:Y11))</f>
        <v>0</v>
      </c>
      <c r="Y8" s="25"/>
      <c r="Z8" s="205" t="s">
        <v>30</v>
      </c>
      <c r="AA8" s="26" t="str">
        <f>IF(AB9="","",SUM(AA9:AA11))</f>
        <v/>
      </c>
      <c r="AB8" s="27"/>
      <c r="AC8" s="23" t="s">
        <v>31</v>
      </c>
      <c r="AD8" s="28" t="str">
        <f>IF(AD9="","",SUM(AE9:AE11))</f>
        <v/>
      </c>
      <c r="AE8" s="29"/>
      <c r="AF8" s="205" t="s">
        <v>34</v>
      </c>
      <c r="AG8" s="26" t="str">
        <f>IF(AH9="","",SUM(AG9:AG11))</f>
        <v/>
      </c>
      <c r="AH8" s="29"/>
      <c r="AI8" s="23" t="s">
        <v>31</v>
      </c>
      <c r="AJ8" s="26" t="str">
        <f>IF(AJ9="","",SUM(AK9:AK11))</f>
        <v/>
      </c>
      <c r="AK8" s="29"/>
      <c r="AL8" s="205" t="s">
        <v>35</v>
      </c>
      <c r="AM8" s="26" t="str">
        <f>IF(AN9="","",SUM(AM9:AM11))</f>
        <v/>
      </c>
      <c r="AN8" s="29"/>
      <c r="AO8" s="23" t="s">
        <v>31</v>
      </c>
      <c r="AP8" s="26" t="str">
        <f>IF(AP9="","",SUM(AQ9:AQ11))</f>
        <v/>
      </c>
      <c r="AQ8" s="29"/>
      <c r="AR8" s="170"/>
      <c r="AS8" s="33" t="str">
        <f>IF(AT9="","",SUM(AS9:AS11))</f>
        <v/>
      </c>
      <c r="AT8" s="34"/>
      <c r="AU8" s="35" t="s">
        <v>31</v>
      </c>
      <c r="AV8" s="33" t="str">
        <f>IF(AV9="","",SUM(AW9:AW11))</f>
        <v/>
      </c>
      <c r="AW8" s="34"/>
      <c r="AX8" s="205"/>
      <c r="AY8" s="26" t="str">
        <f>IF(AZ9="","",SUM(AY9:AY11))</f>
        <v/>
      </c>
      <c r="AZ8" s="29"/>
      <c r="BA8" s="23" t="s">
        <v>31</v>
      </c>
      <c r="BB8" s="26" t="str">
        <f>IF(BB9="","",SUM(BC9:BC11))</f>
        <v/>
      </c>
      <c r="BC8" s="29"/>
      <c r="BD8" s="205"/>
      <c r="BE8" s="26" t="str">
        <f>IF(BF9="","",SUM(BE9:BE11))</f>
        <v/>
      </c>
      <c r="BF8" s="29"/>
      <c r="BG8" s="23" t="s">
        <v>31</v>
      </c>
      <c r="BH8" s="26" t="str">
        <f>IF(BH9="","",SUM(BI9:BI11))</f>
        <v/>
      </c>
      <c r="BI8" s="36"/>
      <c r="BJ8" s="194">
        <f>SUMPRODUCT((D8=2)+(P8=2)+(V8=2)+(AA8=2)+(AG8=2)+(AM8=2)+(AS8=2)+(AY8=2)+(BE8=2))</f>
        <v>2</v>
      </c>
      <c r="BK8" s="197" t="s">
        <v>31</v>
      </c>
      <c r="BL8" s="199">
        <f>CI8</f>
        <v>0</v>
      </c>
      <c r="BM8" s="197" t="s">
        <v>31</v>
      </c>
      <c r="BN8" s="206">
        <f>SUMPRODUCT((F8=2)+(R8=2)+(X8=2)+(AD8=2)+(AJ8=2)+(AP8=2)+(AV8=2)+(BB8=2)+(BH8=2))</f>
        <v>1</v>
      </c>
      <c r="BO8" s="207">
        <f>BJ8*100+BL8*10+BN8</f>
        <v>201</v>
      </c>
      <c r="BP8" s="170">
        <f>SUM(D8,,P8,V8,AA8,AG8,AM8,AS8,AY8,BE8)</f>
        <v>4</v>
      </c>
      <c r="BQ8" s="181" t="s">
        <v>31</v>
      </c>
      <c r="BR8" s="210">
        <f>SUM(F8,R8,X8,AD8,AJ8,AP8,AV8,BB8,BH8)</f>
        <v>2</v>
      </c>
      <c r="BS8" s="211">
        <f>BZ8</f>
        <v>2</v>
      </c>
      <c r="BT8" s="170">
        <f>SUM(J9,J10,J11,P9,P10,P11,V9,V10,V11,AB9,AB10,AB11,AH9,AH10,AH11,AN9,AN10,AN11,AT9,AT10,AT11,AZ9,AZ10,AZ11,BF9,BF10,BF11,D9,D10,D11)</f>
        <v>79</v>
      </c>
      <c r="BU8" s="181">
        <f>SUM(F9,F10,F11,L9,L10,L11,R9,R10,R11,X9,X10,X11,AD9,AD10,AD11,AJ9,AJ10,AJ11,AP9,AP10,AP11,AV9,AV10,AV11,BB9,BB10,BB11,BH9,BH10,BH11)</f>
        <v>75</v>
      </c>
      <c r="BV8" s="182">
        <f>CA8</f>
        <v>1.0533333333333332</v>
      </c>
      <c r="BW8" s="283">
        <f>IF($BX$49=$BX$50,RANK(CB8,CB$4:CB$43),"")</f>
        <v>2</v>
      </c>
      <c r="BX8" s="38">
        <f>SUM(D8:F8,J8:L8,P8:R8,V8:X8)</f>
        <v>6</v>
      </c>
      <c r="BY8" s="38">
        <f>BO8</f>
        <v>201</v>
      </c>
      <c r="BZ8" s="39">
        <f>IF(AND(P8="",R8=""),"",IF(BR8=0,5,SUM(D8,J8,P8,V8)/SUM(F8,L8,R8,X8)))</f>
        <v>2</v>
      </c>
      <c r="CA8" s="39">
        <f>IF(P9="","",BT8/BU8)</f>
        <v>1.0533333333333332</v>
      </c>
      <c r="CB8" s="40">
        <f>BY8*100+BZ8*10+CA8</f>
        <v>20121.053333333333</v>
      </c>
      <c r="CC8" s="188" t="str">
        <f>A9</f>
        <v>わかばB</v>
      </c>
      <c r="CD8" s="188" t="str">
        <f>A8</f>
        <v>尾張支部</v>
      </c>
      <c r="CE8" s="41" t="str">
        <f>IF(AND(D8=1,F8=1),1,"")</f>
        <v/>
      </c>
      <c r="CF8" s="41" t="str">
        <f>IF(AND(J8=1,L8=1),1,"")</f>
        <v/>
      </c>
      <c r="CG8" s="41" t="str">
        <f>IF(AND(P8=1,R8=1),1,"")</f>
        <v/>
      </c>
      <c r="CH8" s="41" t="str">
        <f>IF(AND(V8=1,X8=1),1,"")</f>
        <v/>
      </c>
      <c r="CI8" s="41">
        <f>SUM(CE8:CH8)</f>
        <v>0</v>
      </c>
    </row>
    <row r="9" spans="1:92" ht="15.75" customHeight="1">
      <c r="A9" s="214" t="str">
        <f t="shared" si="18"/>
        <v>わかばB</v>
      </c>
      <c r="B9" s="235"/>
      <c r="C9" s="84">
        <f t="shared" ref="C9:C11" si="19">M5</f>
        <v>1</v>
      </c>
      <c r="D9" s="85">
        <f t="shared" ref="D9:D11" si="20">IF(L5="","",L5)</f>
        <v>15</v>
      </c>
      <c r="E9" s="53" t="s">
        <v>31</v>
      </c>
      <c r="F9" s="86">
        <f t="shared" ref="F9:F11" si="21">IF(J5="","",J5)</f>
        <v>12</v>
      </c>
      <c r="G9" s="87">
        <f>$I$5</f>
        <v>0</v>
      </c>
      <c r="H9" s="83"/>
      <c r="I9" s="42"/>
      <c r="J9" s="195"/>
      <c r="K9" s="189"/>
      <c r="L9" s="203"/>
      <c r="M9" s="43"/>
      <c r="N9" s="168"/>
      <c r="O9" s="44">
        <f t="shared" ref="O9:O11" si="22">IF(P9="","",IF(P9&gt;R9,1,0))</f>
        <v>0</v>
      </c>
      <c r="P9" s="45">
        <v>10</v>
      </c>
      <c r="Q9" s="46" t="s">
        <v>31</v>
      </c>
      <c r="R9" s="47">
        <v>15</v>
      </c>
      <c r="S9" s="48">
        <f t="shared" ref="S9:S11" si="23">IF(R9="","",IF(R9&gt;P9,1,0))</f>
        <v>1</v>
      </c>
      <c r="T9" s="168"/>
      <c r="U9" s="44">
        <f t="shared" ref="U9:U11" si="24">IF(V9="","",IF(V9&gt;X9,1,0))</f>
        <v>1</v>
      </c>
      <c r="V9" s="45">
        <v>15</v>
      </c>
      <c r="W9" s="80" t="s">
        <v>31</v>
      </c>
      <c r="X9" s="47">
        <v>10</v>
      </c>
      <c r="Y9" s="49">
        <f t="shared" ref="Y9:Y11" si="25">IF(X9="","",IF(X9&gt;V9,1,0))</f>
        <v>0</v>
      </c>
      <c r="Z9" s="168"/>
      <c r="AA9" s="44" t="str">
        <f t="shared" ref="AA9:AA11" si="26">IF(AB9="","",IF(AB9&gt;AD9,1,0))</f>
        <v/>
      </c>
      <c r="AB9" s="45"/>
      <c r="AC9" s="46" t="s">
        <v>31</v>
      </c>
      <c r="AD9" s="47"/>
      <c r="AE9" s="48" t="str">
        <f t="shared" ref="AE9:AE11" si="27">IF(AD9="","",IF(AD9&gt;AB9,1,0))</f>
        <v/>
      </c>
      <c r="AF9" s="168"/>
      <c r="AG9" s="46" t="str">
        <f t="shared" ref="AG9:AG11" si="28">IF(AH9="","",IF(AH9&gt;AJ9,1,0))</f>
        <v/>
      </c>
      <c r="AH9" s="56"/>
      <c r="AI9" s="46" t="s">
        <v>31</v>
      </c>
      <c r="AJ9" s="58"/>
      <c r="AK9" s="46" t="str">
        <f t="shared" ref="AK9:AK11" si="29">IF(AJ9="","",IF(AJ9&gt;AH9,1,0))</f>
        <v/>
      </c>
      <c r="AL9" s="168"/>
      <c r="AM9" s="46" t="str">
        <f t="shared" ref="AM9:AM11" si="30">IF(AN9="","",IF(AN9&gt;AP9,1,0))</f>
        <v/>
      </c>
      <c r="AN9" s="56"/>
      <c r="AO9" s="46" t="s">
        <v>31</v>
      </c>
      <c r="AP9" s="58"/>
      <c r="AQ9" s="46" t="str">
        <f t="shared" ref="AQ9:AQ11" si="31">IF(AP9="","",IF(AP9&gt;AN9,1,0))</f>
        <v/>
      </c>
      <c r="AR9" s="168"/>
      <c r="AS9" s="53" t="str">
        <f t="shared" ref="AS9:AS11" si="32">IF(AT9="","",IF(AT9&gt;AV9,1,0))</f>
        <v/>
      </c>
      <c r="AT9" s="54"/>
      <c r="AU9" s="53" t="s">
        <v>31</v>
      </c>
      <c r="AV9" s="55"/>
      <c r="AW9" s="53" t="str">
        <f t="shared" ref="AW9:AW11" si="33">IF(AV9="","",IF(AV9&gt;AT9,1,0))</f>
        <v/>
      </c>
      <c r="AX9" s="168"/>
      <c r="AY9" s="46" t="str">
        <f t="shared" ref="AY9:AY11" si="34">IF(AZ9="","",IF(AZ9&gt;BB9,1,0))</f>
        <v/>
      </c>
      <c r="AZ9" s="56"/>
      <c r="BA9" s="46" t="s">
        <v>31</v>
      </c>
      <c r="BB9" s="58"/>
      <c r="BC9" s="46" t="str">
        <f t="shared" ref="BC9:BC11" si="35">IF(BB9="","",IF(BB9&gt;AZ9,1,0))</f>
        <v/>
      </c>
      <c r="BD9" s="168"/>
      <c r="BE9" s="46" t="str">
        <f t="shared" ref="BE9:BE11" si="36">IF(BF9="","",IF(BF9&gt;BH9,1,0))</f>
        <v/>
      </c>
      <c r="BF9" s="56"/>
      <c r="BG9" s="46" t="s">
        <v>31</v>
      </c>
      <c r="BH9" s="58"/>
      <c r="BI9" s="44" t="str">
        <f t="shared" ref="BI9:BI11" si="37">IF(BH9="","",IF(BH9&gt;BF9,1,0))</f>
        <v/>
      </c>
      <c r="BJ9" s="195"/>
      <c r="BK9" s="189"/>
      <c r="BL9" s="189"/>
      <c r="BM9" s="189"/>
      <c r="BN9" s="203"/>
      <c r="BO9" s="208"/>
      <c r="BP9" s="168"/>
      <c r="BQ9" s="172"/>
      <c r="BR9" s="183"/>
      <c r="BS9" s="212"/>
      <c r="BT9" s="168"/>
      <c r="BU9" s="172"/>
      <c r="BV9" s="183"/>
      <c r="BW9" s="284"/>
      <c r="BZ9" s="39"/>
      <c r="CB9" s="40"/>
      <c r="CC9" s="189"/>
      <c r="CD9" s="189"/>
    </row>
    <row r="10" spans="1:92" ht="15.75" customHeight="1">
      <c r="A10" s="212"/>
      <c r="B10" s="235"/>
      <c r="C10" s="84">
        <f t="shared" si="19"/>
        <v>1</v>
      </c>
      <c r="D10" s="85">
        <f t="shared" si="20"/>
        <v>15</v>
      </c>
      <c r="E10" s="53" t="s">
        <v>31</v>
      </c>
      <c r="F10" s="86">
        <f t="shared" si="21"/>
        <v>12</v>
      </c>
      <c r="G10" s="87">
        <f t="shared" ref="G10:G11" si="38">I6</f>
        <v>0</v>
      </c>
      <c r="H10" s="83"/>
      <c r="I10" s="42"/>
      <c r="J10" s="195"/>
      <c r="K10" s="189"/>
      <c r="L10" s="203"/>
      <c r="M10" s="43"/>
      <c r="N10" s="168"/>
      <c r="O10" s="44">
        <f t="shared" si="22"/>
        <v>0</v>
      </c>
      <c r="P10" s="59">
        <v>9</v>
      </c>
      <c r="Q10" s="46" t="s">
        <v>31</v>
      </c>
      <c r="R10" s="60">
        <v>15</v>
      </c>
      <c r="S10" s="48">
        <f t="shared" si="23"/>
        <v>1</v>
      </c>
      <c r="T10" s="168"/>
      <c r="U10" s="44">
        <f t="shared" si="24"/>
        <v>1</v>
      </c>
      <c r="V10" s="59">
        <v>15</v>
      </c>
      <c r="W10" s="80" t="s">
        <v>31</v>
      </c>
      <c r="X10" s="60">
        <v>11</v>
      </c>
      <c r="Y10" s="49">
        <f t="shared" si="25"/>
        <v>0</v>
      </c>
      <c r="Z10" s="168"/>
      <c r="AA10" s="44" t="str">
        <f t="shared" si="26"/>
        <v/>
      </c>
      <c r="AB10" s="59"/>
      <c r="AC10" s="46" t="s">
        <v>31</v>
      </c>
      <c r="AD10" s="60"/>
      <c r="AE10" s="48" t="str">
        <f t="shared" si="27"/>
        <v/>
      </c>
      <c r="AF10" s="168"/>
      <c r="AG10" s="46" t="str">
        <f t="shared" si="28"/>
        <v/>
      </c>
      <c r="AH10" s="57"/>
      <c r="AI10" s="46" t="s">
        <v>31</v>
      </c>
      <c r="AJ10" s="63"/>
      <c r="AK10" s="46" t="str">
        <f t="shared" si="29"/>
        <v/>
      </c>
      <c r="AL10" s="168"/>
      <c r="AM10" s="46" t="str">
        <f t="shared" si="30"/>
        <v/>
      </c>
      <c r="AN10" s="57"/>
      <c r="AO10" s="46" t="s">
        <v>31</v>
      </c>
      <c r="AP10" s="63"/>
      <c r="AQ10" s="46" t="str">
        <f t="shared" si="31"/>
        <v/>
      </c>
      <c r="AR10" s="168"/>
      <c r="AS10" s="53" t="str">
        <f t="shared" si="32"/>
        <v/>
      </c>
      <c r="AT10" s="53"/>
      <c r="AU10" s="53" t="s">
        <v>31</v>
      </c>
      <c r="AV10" s="62"/>
      <c r="AW10" s="53" t="str">
        <f t="shared" si="33"/>
        <v/>
      </c>
      <c r="AX10" s="168"/>
      <c r="AY10" s="46" t="str">
        <f t="shared" si="34"/>
        <v/>
      </c>
      <c r="AZ10" s="57"/>
      <c r="BA10" s="46" t="s">
        <v>31</v>
      </c>
      <c r="BB10" s="63"/>
      <c r="BC10" s="46" t="str">
        <f t="shared" si="35"/>
        <v/>
      </c>
      <c r="BD10" s="168"/>
      <c r="BE10" s="46" t="str">
        <f t="shared" si="36"/>
        <v/>
      </c>
      <c r="BF10" s="57"/>
      <c r="BG10" s="46" t="s">
        <v>31</v>
      </c>
      <c r="BH10" s="63"/>
      <c r="BI10" s="44" t="str">
        <f t="shared" si="37"/>
        <v/>
      </c>
      <c r="BJ10" s="195"/>
      <c r="BK10" s="189"/>
      <c r="BL10" s="189"/>
      <c r="BM10" s="189"/>
      <c r="BN10" s="203"/>
      <c r="BO10" s="208"/>
      <c r="BP10" s="168"/>
      <c r="BQ10" s="172"/>
      <c r="BR10" s="183"/>
      <c r="BS10" s="212"/>
      <c r="BT10" s="168"/>
      <c r="BU10" s="172"/>
      <c r="BV10" s="183"/>
      <c r="BW10" s="284"/>
      <c r="BZ10" s="39"/>
      <c r="CB10" s="40"/>
      <c r="CC10" s="189"/>
      <c r="CD10" s="189"/>
    </row>
    <row r="11" spans="1:92" ht="15.75" customHeight="1">
      <c r="A11" s="213"/>
      <c r="B11" s="236"/>
      <c r="C11" s="88" t="str">
        <f t="shared" si="19"/>
        <v/>
      </c>
      <c r="D11" s="89" t="str">
        <f t="shared" si="20"/>
        <v/>
      </c>
      <c r="E11" s="74" t="s">
        <v>31</v>
      </c>
      <c r="F11" s="90" t="str">
        <f t="shared" si="21"/>
        <v/>
      </c>
      <c r="G11" s="91" t="str">
        <f t="shared" si="38"/>
        <v/>
      </c>
      <c r="H11" s="92"/>
      <c r="I11" s="64"/>
      <c r="J11" s="196"/>
      <c r="K11" s="198"/>
      <c r="L11" s="204"/>
      <c r="M11" s="65"/>
      <c r="N11" s="191"/>
      <c r="O11" s="66" t="str">
        <f t="shared" si="22"/>
        <v/>
      </c>
      <c r="P11" s="67"/>
      <c r="Q11" s="68" t="s">
        <v>31</v>
      </c>
      <c r="R11" s="69"/>
      <c r="S11" s="70" t="str">
        <f t="shared" si="23"/>
        <v/>
      </c>
      <c r="T11" s="191"/>
      <c r="U11" s="66" t="str">
        <f t="shared" si="24"/>
        <v/>
      </c>
      <c r="V11" s="67"/>
      <c r="W11" s="68" t="s">
        <v>31</v>
      </c>
      <c r="X11" s="69"/>
      <c r="Y11" s="71" t="str">
        <f t="shared" si="25"/>
        <v/>
      </c>
      <c r="Z11" s="191"/>
      <c r="AA11" s="66" t="str">
        <f t="shared" si="26"/>
        <v/>
      </c>
      <c r="AB11" s="67"/>
      <c r="AC11" s="68" t="s">
        <v>31</v>
      </c>
      <c r="AD11" s="69"/>
      <c r="AE11" s="70" t="str">
        <f t="shared" si="27"/>
        <v/>
      </c>
      <c r="AF11" s="191"/>
      <c r="AG11" s="68" t="str">
        <f t="shared" si="28"/>
        <v/>
      </c>
      <c r="AH11" s="76"/>
      <c r="AI11" s="68" t="s">
        <v>31</v>
      </c>
      <c r="AJ11" s="77"/>
      <c r="AK11" s="68" t="str">
        <f t="shared" si="29"/>
        <v/>
      </c>
      <c r="AL11" s="191"/>
      <c r="AM11" s="68" t="str">
        <f t="shared" si="30"/>
        <v/>
      </c>
      <c r="AN11" s="76"/>
      <c r="AO11" s="68" t="s">
        <v>31</v>
      </c>
      <c r="AP11" s="77"/>
      <c r="AQ11" s="68" t="str">
        <f t="shared" si="31"/>
        <v/>
      </c>
      <c r="AR11" s="191"/>
      <c r="AS11" s="74" t="str">
        <f t="shared" si="32"/>
        <v/>
      </c>
      <c r="AT11" s="74"/>
      <c r="AU11" s="74" t="s">
        <v>31</v>
      </c>
      <c r="AV11" s="75"/>
      <c r="AW11" s="74" t="str">
        <f t="shared" si="33"/>
        <v/>
      </c>
      <c r="AX11" s="191"/>
      <c r="AY11" s="68" t="str">
        <f t="shared" si="34"/>
        <v/>
      </c>
      <c r="AZ11" s="76"/>
      <c r="BA11" s="68" t="s">
        <v>31</v>
      </c>
      <c r="BB11" s="77"/>
      <c r="BC11" s="68" t="str">
        <f t="shared" si="35"/>
        <v/>
      </c>
      <c r="BD11" s="191"/>
      <c r="BE11" s="68" t="str">
        <f t="shared" si="36"/>
        <v/>
      </c>
      <c r="BF11" s="76"/>
      <c r="BG11" s="68" t="s">
        <v>31</v>
      </c>
      <c r="BH11" s="77"/>
      <c r="BI11" s="66" t="str">
        <f t="shared" si="37"/>
        <v/>
      </c>
      <c r="BJ11" s="196"/>
      <c r="BK11" s="198"/>
      <c r="BL11" s="198"/>
      <c r="BM11" s="198"/>
      <c r="BN11" s="204"/>
      <c r="BO11" s="209"/>
      <c r="BP11" s="191"/>
      <c r="BQ11" s="173"/>
      <c r="BR11" s="184"/>
      <c r="BS11" s="213"/>
      <c r="BT11" s="191"/>
      <c r="BU11" s="173"/>
      <c r="BV11" s="184"/>
      <c r="BW11" s="285"/>
      <c r="BZ11" s="39"/>
      <c r="CB11" s="40"/>
      <c r="CC11" s="189"/>
      <c r="CD11" s="189"/>
    </row>
    <row r="12" spans="1:92" ht="15.75" customHeight="1">
      <c r="A12" s="78" t="str">
        <f t="shared" ref="A12:A13" si="39">P2</f>
        <v>名古屋支部</v>
      </c>
      <c r="B12" s="276" t="str">
        <f>N4</f>
        <v>③</v>
      </c>
      <c r="D12" s="22">
        <f>$R$4</f>
        <v>2</v>
      </c>
      <c r="E12" s="80" t="str">
        <f>Q4</f>
        <v>③</v>
      </c>
      <c r="F12" s="24">
        <f>P4</f>
        <v>0</v>
      </c>
      <c r="G12" s="93"/>
      <c r="H12" s="273" t="str">
        <f>N8</f>
        <v>②</v>
      </c>
      <c r="J12" s="79">
        <f>R8</f>
        <v>2</v>
      </c>
      <c r="K12" s="94" t="str">
        <f>Q8</f>
        <v>②</v>
      </c>
      <c r="L12" s="81">
        <f>P8</f>
        <v>0</v>
      </c>
      <c r="M12" s="82"/>
      <c r="N12" s="83"/>
      <c r="O12" s="42"/>
      <c r="P12" s="200"/>
      <c r="Q12" s="201"/>
      <c r="R12" s="202"/>
      <c r="S12" s="21"/>
      <c r="T12" s="205" t="s">
        <v>34</v>
      </c>
      <c r="U12" s="6"/>
      <c r="V12" s="22">
        <f>IF(V13="","",SUM(U13:U15))</f>
        <v>2</v>
      </c>
      <c r="W12" s="23" t="s">
        <v>34</v>
      </c>
      <c r="X12" s="24">
        <f>IF(X13="","",SUM(Y13:Y15))</f>
        <v>0</v>
      </c>
      <c r="Y12" s="25"/>
      <c r="Z12" s="205" t="s">
        <v>34</v>
      </c>
      <c r="AA12" s="26" t="str">
        <f>IF(AB13="","",SUM(AA13:AA15))</f>
        <v/>
      </c>
      <c r="AB12" s="27"/>
      <c r="AC12" s="23" t="s">
        <v>31</v>
      </c>
      <c r="AD12" s="28" t="str">
        <f>IF(AD13="","",SUM(AE13:AE15))</f>
        <v/>
      </c>
      <c r="AE12" s="29"/>
      <c r="AF12" s="170"/>
      <c r="AG12" s="33" t="str">
        <f>IF(AH13="","",SUM(AG13:AG15))</f>
        <v/>
      </c>
      <c r="AH12" s="34"/>
      <c r="AI12" s="35" t="s">
        <v>31</v>
      </c>
      <c r="AJ12" s="33" t="str">
        <f>IF(AJ13="","",SUM(AK13:AK15))</f>
        <v/>
      </c>
      <c r="AK12" s="34"/>
      <c r="AL12" s="205" t="s">
        <v>36</v>
      </c>
      <c r="AM12" s="26" t="str">
        <f>IF(AN13="","",SUM(AM13:AM15))</f>
        <v/>
      </c>
      <c r="AN12" s="29"/>
      <c r="AO12" s="23" t="s">
        <v>31</v>
      </c>
      <c r="AP12" s="26" t="str">
        <f>IF(AP13="","",SUM(AQ13:AQ15))</f>
        <v/>
      </c>
      <c r="AQ12" s="29"/>
      <c r="AR12" s="205"/>
      <c r="AS12" s="26" t="str">
        <f>IF(AT13="","",SUM(AS13:AS15))</f>
        <v/>
      </c>
      <c r="AT12" s="29"/>
      <c r="AU12" s="23" t="s">
        <v>31</v>
      </c>
      <c r="AV12" s="26" t="str">
        <f>IF(AV13="","",SUM(AW13:AW15))</f>
        <v/>
      </c>
      <c r="AW12" s="29"/>
      <c r="AX12" s="205"/>
      <c r="AY12" s="26" t="str">
        <f>IF(AZ13="","",SUM(AY13:AY15))</f>
        <v/>
      </c>
      <c r="AZ12" s="29"/>
      <c r="BA12" s="23" t="s">
        <v>31</v>
      </c>
      <c r="BB12" s="26" t="str">
        <f>IF(BB13="","",SUM(BC13:BC15))</f>
        <v/>
      </c>
      <c r="BC12" s="29"/>
      <c r="BD12" s="205"/>
      <c r="BE12" s="26" t="str">
        <f>IF(BF13="","",SUM(BE13:BE15))</f>
        <v/>
      </c>
      <c r="BF12" s="29"/>
      <c r="BG12" s="23" t="s">
        <v>31</v>
      </c>
      <c r="BH12" s="26" t="str">
        <f>IF(BH13="","",SUM(BI13:BI15))</f>
        <v/>
      </c>
      <c r="BI12" s="36"/>
      <c r="BJ12" s="194">
        <f>SUMPRODUCT((J12=2)+(D12=2)+(V12=2)+(AA12=2)+(AG12=2)+(AM12=2)+(AS12=2)+(AY12=2)+(BE12=2))</f>
        <v>3</v>
      </c>
      <c r="BK12" s="197" t="s">
        <v>31</v>
      </c>
      <c r="BL12" s="199">
        <f>CI12</f>
        <v>0</v>
      </c>
      <c r="BM12" s="197" t="s">
        <v>31</v>
      </c>
      <c r="BN12" s="206">
        <f>SUMPRODUCT((L12=2)+(F12=2)+(X12=2)+(AD12=2)+(AJ12=2)+(AP12=2)+(AV12=2)+(BB12=2)+(BH12=2))</f>
        <v>0</v>
      </c>
      <c r="BO12" s="207">
        <f>BJ12*100+BL12*10+BN12</f>
        <v>300</v>
      </c>
      <c r="BP12" s="170">
        <f>SUM(D12,J12,O12,V12,AA12,AG12,AM12,AS12,AY12,BE12)</f>
        <v>6</v>
      </c>
      <c r="BQ12" s="181" t="s">
        <v>31</v>
      </c>
      <c r="BR12" s="210">
        <f>SUM(F12,L12,X12,AD12,AJ12,AP12,AV12,BB12,BH12)</f>
        <v>0</v>
      </c>
      <c r="BS12" s="211">
        <f>BZ12</f>
        <v>5</v>
      </c>
      <c r="BT12" s="170">
        <f>SUM(J13,J14,J15,P13,P14,P15,V13,V14,V15,AB13,AB14,AB15,AH13,AH14,AH15,AN13,AN14,AN15,AT13,AT14,AT15,AZ13,AZ14,AZ15,BF13,BF14,BF15,D13,D14,D15)</f>
        <v>90</v>
      </c>
      <c r="BU12" s="181">
        <f>SUM(F13,F14,F15,L13,L14,L15,R13,R14,R15,X13,X14,X15,AD13,AD14,AD15,AJ13,AJ14,AJ15,AP13,AP14,AP15,AV13,AV14,AV15,BB13,BB14,BB15,BH13,BH14,BH15)</f>
        <v>49</v>
      </c>
      <c r="BV12" s="182">
        <f>CA12</f>
        <v>1.8367346938775511</v>
      </c>
      <c r="BW12" s="283">
        <f>IF($BX$49=$BX$50,RANK(CB12,CB$4:CB$43),"")</f>
        <v>1</v>
      </c>
      <c r="BX12" s="38">
        <f>SUM(D12:F12,J12:L12,P12:R12,V12:X12)</f>
        <v>6</v>
      </c>
      <c r="BY12" s="38">
        <f>BO12</f>
        <v>300</v>
      </c>
      <c r="BZ12" s="39">
        <f>IF(AND(D12="",F12=""),"",IF(BR12=0,5,SUM(D12,J12,P12,V12)/SUM(F12,L12,R12,X12)))</f>
        <v>5</v>
      </c>
      <c r="CA12" s="39">
        <f>IF(D12="","",BT12/BU12)</f>
        <v>1.8367346938775511</v>
      </c>
      <c r="CB12" s="40">
        <f>BY12*100+BZ12*10+CA12</f>
        <v>30051.836734693876</v>
      </c>
      <c r="CC12" s="188" t="str">
        <f>A13</f>
        <v>Sheokyu-
（笑球）B</v>
      </c>
      <c r="CD12" s="188" t="str">
        <f>A12</f>
        <v>名古屋支部</v>
      </c>
      <c r="CE12" s="41" t="str">
        <f>IF(AND(D12=1,F12=1),1,"")</f>
        <v/>
      </c>
      <c r="CF12" s="41" t="str">
        <f>IF(AND(J12=1,L12=1),1,"")</f>
        <v/>
      </c>
      <c r="CG12" s="41" t="str">
        <f>IF(AND(P12=1,R12=1),1,"")</f>
        <v/>
      </c>
      <c r="CH12" s="41" t="str">
        <f>IF(AND(V12=1,X12=1),1,"")</f>
        <v/>
      </c>
      <c r="CI12" s="41">
        <f>SUM(CE12:CH12)</f>
        <v>0</v>
      </c>
    </row>
    <row r="13" spans="1:92" ht="15.75" customHeight="1">
      <c r="A13" s="214" t="str">
        <f t="shared" si="39"/>
        <v>Sheokyu-
（笑球）B</v>
      </c>
      <c r="B13" s="235"/>
      <c r="C13" s="84">
        <f t="shared" ref="C13:C15" si="40">S5</f>
        <v>1</v>
      </c>
      <c r="D13" s="85">
        <f t="shared" ref="D13:D15" si="41">IF(R5="","",R5)</f>
        <v>15</v>
      </c>
      <c r="E13" s="54" t="s">
        <v>31</v>
      </c>
      <c r="F13" s="86">
        <f t="shared" ref="F13:F15" si="42">IF(P5="","",P5)</f>
        <v>8</v>
      </c>
      <c r="G13" s="87">
        <f t="shared" ref="G13:G15" si="43">O5</f>
        <v>0</v>
      </c>
      <c r="H13" s="274"/>
      <c r="I13" s="62">
        <f t="shared" ref="I13:I15" si="44">S9</f>
        <v>1</v>
      </c>
      <c r="J13" s="85">
        <f t="shared" ref="J13:J15" si="45">IF(R9="","",R9)</f>
        <v>15</v>
      </c>
      <c r="K13" s="53" t="s">
        <v>31</v>
      </c>
      <c r="L13" s="86">
        <f t="shared" ref="L13:L15" si="46">IF(P9="","",P9)</f>
        <v>10</v>
      </c>
      <c r="M13" s="95">
        <f t="shared" ref="M13:M15" si="47">O9</f>
        <v>0</v>
      </c>
      <c r="N13" s="83"/>
      <c r="O13" s="42"/>
      <c r="P13" s="195"/>
      <c r="Q13" s="189"/>
      <c r="R13" s="203"/>
      <c r="S13" s="43"/>
      <c r="T13" s="168"/>
      <c r="U13" s="44">
        <f t="shared" ref="U13:U15" si="48">IF(V13="","",IF(V13&gt;X13,1,0))</f>
        <v>1</v>
      </c>
      <c r="V13" s="45">
        <v>15</v>
      </c>
      <c r="W13" s="46" t="s">
        <v>31</v>
      </c>
      <c r="X13" s="47">
        <v>8</v>
      </c>
      <c r="Y13" s="49">
        <f t="shared" ref="Y13:Y15" si="49">IF(X13="","",IF(X13&gt;V13,1,0))</f>
        <v>0</v>
      </c>
      <c r="Z13" s="168"/>
      <c r="AA13" s="44" t="str">
        <f t="shared" ref="AA13:AA15" si="50">IF(AB13="","",IF(AB13&gt;AD13,1,0))</f>
        <v/>
      </c>
      <c r="AB13" s="45"/>
      <c r="AC13" s="46" t="s">
        <v>31</v>
      </c>
      <c r="AD13" s="47"/>
      <c r="AE13" s="48" t="str">
        <f t="shared" ref="AE13:AE15" si="51">IF(AD13="","",IF(AD13&gt;AB13,1,0))</f>
        <v/>
      </c>
      <c r="AF13" s="168"/>
      <c r="AG13" s="53"/>
      <c r="AH13" s="54"/>
      <c r="AI13" s="53" t="s">
        <v>31</v>
      </c>
      <c r="AJ13" s="55"/>
      <c r="AK13" s="53" t="str">
        <f t="shared" ref="AK13:AK15" si="52">IF(AJ13="","",IF(AJ13&gt;AH13,1,0))</f>
        <v/>
      </c>
      <c r="AL13" s="168"/>
      <c r="AM13" s="46" t="str">
        <f t="shared" ref="AM13:AM15" si="53">IF(AN13="","",IF(AN13&gt;AP13,1,0))</f>
        <v/>
      </c>
      <c r="AN13" s="56"/>
      <c r="AO13" s="46" t="s">
        <v>31</v>
      </c>
      <c r="AP13" s="58"/>
      <c r="AQ13" s="46" t="str">
        <f t="shared" ref="AQ13:AQ15" si="54">IF(AP13="","",IF(AP13&gt;AN13,1,0))</f>
        <v/>
      </c>
      <c r="AR13" s="168"/>
      <c r="AS13" s="46" t="str">
        <f t="shared" ref="AS13:AS15" si="55">IF(AT13="","",IF(AT13&gt;AV13,1,0))</f>
        <v/>
      </c>
      <c r="AT13" s="56"/>
      <c r="AU13" s="46" t="s">
        <v>31</v>
      </c>
      <c r="AV13" s="58"/>
      <c r="AW13" s="46" t="str">
        <f t="shared" ref="AW13:AW15" si="56">IF(AV13="","",IF(AV13&gt;AT13,1,0))</f>
        <v/>
      </c>
      <c r="AX13" s="168"/>
      <c r="AY13" s="46" t="str">
        <f t="shared" ref="AY13:AY15" si="57">IF(AZ13="","",IF(AZ13&gt;BB13,1,0))</f>
        <v/>
      </c>
      <c r="AZ13" s="56"/>
      <c r="BA13" s="46" t="s">
        <v>31</v>
      </c>
      <c r="BB13" s="58"/>
      <c r="BC13" s="46" t="str">
        <f t="shared" ref="BC13:BC15" si="58">IF(BB13="","",IF(BB13&gt;AZ13,1,0))</f>
        <v/>
      </c>
      <c r="BD13" s="168"/>
      <c r="BE13" s="46" t="str">
        <f t="shared" ref="BE13:BE15" si="59">IF(BF13="","",IF(BF13&gt;BH13,1,0))</f>
        <v/>
      </c>
      <c r="BF13" s="56"/>
      <c r="BG13" s="46" t="s">
        <v>31</v>
      </c>
      <c r="BH13" s="58"/>
      <c r="BI13" s="44" t="str">
        <f t="shared" ref="BI13:BI15" si="60">IF(BH13="","",IF(BH13&gt;BF13,1,0))</f>
        <v/>
      </c>
      <c r="BJ13" s="195"/>
      <c r="BK13" s="189"/>
      <c r="BL13" s="189"/>
      <c r="BM13" s="189"/>
      <c r="BN13" s="203"/>
      <c r="BO13" s="208"/>
      <c r="BP13" s="168"/>
      <c r="BQ13" s="172"/>
      <c r="BR13" s="183"/>
      <c r="BS13" s="212"/>
      <c r="BT13" s="168"/>
      <c r="BU13" s="172"/>
      <c r="BV13" s="183"/>
      <c r="BW13" s="284"/>
      <c r="BZ13" s="39"/>
      <c r="CB13" s="40"/>
      <c r="CC13" s="189"/>
      <c r="CD13" s="189"/>
    </row>
    <row r="14" spans="1:92" ht="15.75" customHeight="1">
      <c r="A14" s="212"/>
      <c r="B14" s="235"/>
      <c r="C14" s="84">
        <f t="shared" si="40"/>
        <v>1</v>
      </c>
      <c r="D14" s="85">
        <f t="shared" si="41"/>
        <v>15</v>
      </c>
      <c r="E14" s="53" t="s">
        <v>31</v>
      </c>
      <c r="F14" s="86">
        <f t="shared" si="42"/>
        <v>8</v>
      </c>
      <c r="G14" s="87">
        <f t="shared" si="43"/>
        <v>0</v>
      </c>
      <c r="H14" s="274"/>
      <c r="I14" s="62">
        <f t="shared" si="44"/>
        <v>1</v>
      </c>
      <c r="J14" s="85">
        <f t="shared" si="45"/>
        <v>15</v>
      </c>
      <c r="K14" s="53" t="s">
        <v>31</v>
      </c>
      <c r="L14" s="86">
        <f t="shared" si="46"/>
        <v>9</v>
      </c>
      <c r="M14" s="96">
        <f t="shared" si="47"/>
        <v>0</v>
      </c>
      <c r="N14" s="83"/>
      <c r="O14" s="42"/>
      <c r="P14" s="195"/>
      <c r="Q14" s="189"/>
      <c r="R14" s="203"/>
      <c r="S14" s="43"/>
      <c r="T14" s="168"/>
      <c r="U14" s="44">
        <f t="shared" si="48"/>
        <v>1</v>
      </c>
      <c r="V14" s="59">
        <v>15</v>
      </c>
      <c r="W14" s="46" t="s">
        <v>31</v>
      </c>
      <c r="X14" s="60">
        <v>6</v>
      </c>
      <c r="Y14" s="49">
        <f t="shared" si="49"/>
        <v>0</v>
      </c>
      <c r="Z14" s="168"/>
      <c r="AA14" s="44" t="str">
        <f t="shared" si="50"/>
        <v/>
      </c>
      <c r="AB14" s="59"/>
      <c r="AC14" s="46" t="s">
        <v>31</v>
      </c>
      <c r="AD14" s="60"/>
      <c r="AE14" s="48" t="str">
        <f t="shared" si="51"/>
        <v/>
      </c>
      <c r="AF14" s="168"/>
      <c r="AG14" s="53"/>
      <c r="AH14" s="53"/>
      <c r="AI14" s="53" t="s">
        <v>31</v>
      </c>
      <c r="AJ14" s="62"/>
      <c r="AK14" s="53" t="str">
        <f t="shared" si="52"/>
        <v/>
      </c>
      <c r="AL14" s="168"/>
      <c r="AM14" s="46" t="str">
        <f t="shared" si="53"/>
        <v/>
      </c>
      <c r="AN14" s="57"/>
      <c r="AO14" s="46" t="s">
        <v>31</v>
      </c>
      <c r="AP14" s="63"/>
      <c r="AQ14" s="46" t="str">
        <f t="shared" si="54"/>
        <v/>
      </c>
      <c r="AR14" s="168"/>
      <c r="AS14" s="46" t="str">
        <f t="shared" si="55"/>
        <v/>
      </c>
      <c r="AT14" s="57"/>
      <c r="AU14" s="46" t="s">
        <v>31</v>
      </c>
      <c r="AV14" s="63"/>
      <c r="AW14" s="46" t="str">
        <f t="shared" si="56"/>
        <v/>
      </c>
      <c r="AX14" s="168"/>
      <c r="AY14" s="46" t="str">
        <f t="shared" si="57"/>
        <v/>
      </c>
      <c r="AZ14" s="57"/>
      <c r="BA14" s="46" t="s">
        <v>31</v>
      </c>
      <c r="BB14" s="63"/>
      <c r="BC14" s="46" t="str">
        <f t="shared" si="58"/>
        <v/>
      </c>
      <c r="BD14" s="168"/>
      <c r="BE14" s="46" t="str">
        <f t="shared" si="59"/>
        <v/>
      </c>
      <c r="BF14" s="57"/>
      <c r="BG14" s="46" t="s">
        <v>31</v>
      </c>
      <c r="BH14" s="63"/>
      <c r="BI14" s="44" t="str">
        <f t="shared" si="60"/>
        <v/>
      </c>
      <c r="BJ14" s="195"/>
      <c r="BK14" s="189"/>
      <c r="BL14" s="189"/>
      <c r="BM14" s="189"/>
      <c r="BN14" s="203"/>
      <c r="BO14" s="208"/>
      <c r="BP14" s="168"/>
      <c r="BQ14" s="172"/>
      <c r="BR14" s="183"/>
      <c r="BS14" s="212"/>
      <c r="BT14" s="168"/>
      <c r="BU14" s="172"/>
      <c r="BV14" s="183"/>
      <c r="BW14" s="284"/>
      <c r="BZ14" s="39"/>
      <c r="CB14" s="40"/>
      <c r="CC14" s="189"/>
      <c r="CD14" s="189"/>
    </row>
    <row r="15" spans="1:92" ht="15.75" customHeight="1">
      <c r="A15" s="213"/>
      <c r="B15" s="277"/>
      <c r="C15" s="97" t="str">
        <f t="shared" si="40"/>
        <v/>
      </c>
      <c r="D15" s="89" t="str">
        <f t="shared" si="41"/>
        <v/>
      </c>
      <c r="E15" s="74" t="s">
        <v>31</v>
      </c>
      <c r="F15" s="90" t="str">
        <f t="shared" si="42"/>
        <v/>
      </c>
      <c r="G15" s="98" t="str">
        <f t="shared" si="43"/>
        <v/>
      </c>
      <c r="H15" s="275"/>
      <c r="I15" s="75" t="str">
        <f t="shared" si="44"/>
        <v/>
      </c>
      <c r="J15" s="89" t="str">
        <f t="shared" si="45"/>
        <v/>
      </c>
      <c r="K15" s="74" t="s">
        <v>31</v>
      </c>
      <c r="L15" s="90" t="str">
        <f t="shared" si="46"/>
        <v/>
      </c>
      <c r="M15" s="99" t="str">
        <f t="shared" si="47"/>
        <v/>
      </c>
      <c r="N15" s="92"/>
      <c r="O15" s="64"/>
      <c r="P15" s="196"/>
      <c r="Q15" s="198"/>
      <c r="R15" s="204"/>
      <c r="S15" s="65"/>
      <c r="T15" s="191"/>
      <c r="U15" s="66" t="str">
        <f t="shared" si="48"/>
        <v/>
      </c>
      <c r="V15" s="67"/>
      <c r="W15" s="68" t="s">
        <v>31</v>
      </c>
      <c r="X15" s="69"/>
      <c r="Y15" s="71" t="str">
        <f t="shared" si="49"/>
        <v/>
      </c>
      <c r="Z15" s="191"/>
      <c r="AA15" s="66" t="str">
        <f t="shared" si="50"/>
        <v/>
      </c>
      <c r="AB15" s="67"/>
      <c r="AC15" s="68" t="s">
        <v>31</v>
      </c>
      <c r="AD15" s="69"/>
      <c r="AE15" s="70" t="str">
        <f t="shared" si="51"/>
        <v/>
      </c>
      <c r="AF15" s="191"/>
      <c r="AG15" s="74" t="str">
        <f>IF(AH15="","",IF(AH15&gt;AJ15,1,0))</f>
        <v/>
      </c>
      <c r="AH15" s="74"/>
      <c r="AI15" s="74" t="s">
        <v>31</v>
      </c>
      <c r="AJ15" s="75"/>
      <c r="AK15" s="74" t="str">
        <f t="shared" si="52"/>
        <v/>
      </c>
      <c r="AL15" s="191"/>
      <c r="AM15" s="68" t="str">
        <f t="shared" si="53"/>
        <v/>
      </c>
      <c r="AN15" s="76"/>
      <c r="AO15" s="68" t="s">
        <v>31</v>
      </c>
      <c r="AP15" s="77"/>
      <c r="AQ15" s="68" t="str">
        <f t="shared" si="54"/>
        <v/>
      </c>
      <c r="AR15" s="191"/>
      <c r="AS15" s="68" t="str">
        <f t="shared" si="55"/>
        <v/>
      </c>
      <c r="AT15" s="76"/>
      <c r="AU15" s="68" t="s">
        <v>31</v>
      </c>
      <c r="AV15" s="77"/>
      <c r="AW15" s="68" t="str">
        <f t="shared" si="56"/>
        <v/>
      </c>
      <c r="AX15" s="191"/>
      <c r="AY15" s="68" t="str">
        <f t="shared" si="57"/>
        <v/>
      </c>
      <c r="AZ15" s="76"/>
      <c r="BA15" s="68" t="s">
        <v>31</v>
      </c>
      <c r="BB15" s="77"/>
      <c r="BC15" s="68" t="str">
        <f t="shared" si="58"/>
        <v/>
      </c>
      <c r="BD15" s="191"/>
      <c r="BE15" s="68" t="str">
        <f t="shared" si="59"/>
        <v/>
      </c>
      <c r="BF15" s="76"/>
      <c r="BG15" s="68" t="s">
        <v>31</v>
      </c>
      <c r="BH15" s="77"/>
      <c r="BI15" s="66" t="str">
        <f t="shared" si="60"/>
        <v/>
      </c>
      <c r="BJ15" s="196"/>
      <c r="BK15" s="198"/>
      <c r="BL15" s="198"/>
      <c r="BM15" s="198"/>
      <c r="BN15" s="204"/>
      <c r="BO15" s="209"/>
      <c r="BP15" s="191"/>
      <c r="BQ15" s="173"/>
      <c r="BR15" s="184"/>
      <c r="BS15" s="213"/>
      <c r="BT15" s="191"/>
      <c r="BU15" s="173"/>
      <c r="BV15" s="184"/>
      <c r="BW15" s="285"/>
      <c r="BZ15" s="39"/>
      <c r="CB15" s="40"/>
      <c r="CC15" s="189"/>
      <c r="CD15" s="189"/>
    </row>
    <row r="16" spans="1:92" ht="15.75" customHeight="1">
      <c r="A16" s="78" t="str">
        <f t="shared" ref="A16:A17" si="61">V2</f>
        <v>東三河支部</v>
      </c>
      <c r="B16" s="272" t="str">
        <f>T4</f>
        <v>①</v>
      </c>
      <c r="D16" s="22">
        <f>X4</f>
        <v>1</v>
      </c>
      <c r="E16" s="23" t="str">
        <f>W4</f>
        <v>①</v>
      </c>
      <c r="F16" s="24">
        <f>V4</f>
        <v>1</v>
      </c>
      <c r="G16" s="93"/>
      <c r="H16" s="259" t="str">
        <f>$T$8</f>
        <v>④</v>
      </c>
      <c r="J16" s="22">
        <f>X8</f>
        <v>0</v>
      </c>
      <c r="K16" s="23" t="str">
        <f>W8</f>
        <v>④</v>
      </c>
      <c r="L16" s="24">
        <f>V8</f>
        <v>2</v>
      </c>
      <c r="M16" s="100"/>
      <c r="N16" s="167" t="str">
        <f>T12</f>
        <v>⑥</v>
      </c>
      <c r="P16" s="79">
        <f>X12</f>
        <v>0</v>
      </c>
      <c r="Q16" s="80" t="str">
        <f>W12</f>
        <v>⑥</v>
      </c>
      <c r="R16" s="81">
        <f>V12</f>
        <v>2</v>
      </c>
      <c r="S16" s="82"/>
      <c r="T16" s="83"/>
      <c r="U16" s="42"/>
      <c r="V16" s="278"/>
      <c r="W16" s="189"/>
      <c r="X16" s="203"/>
      <c r="Y16" s="43"/>
      <c r="Z16" s="193" t="s">
        <v>37</v>
      </c>
      <c r="AA16" s="101" t="str">
        <f>IF(AB17="","",SUM(AA17:AA19))</f>
        <v/>
      </c>
      <c r="AB16" s="102"/>
      <c r="AC16" s="80" t="s">
        <v>31</v>
      </c>
      <c r="AD16" s="103" t="str">
        <f>IF(AD17="","",SUM(AE17:AE19))</f>
        <v/>
      </c>
      <c r="AE16" s="104"/>
      <c r="AF16" s="193" t="s">
        <v>38</v>
      </c>
      <c r="AG16" s="101" t="str">
        <f>IF(AH17="","",SUM(AG17:AG19))</f>
        <v/>
      </c>
      <c r="AH16" s="104"/>
      <c r="AI16" s="80" t="s">
        <v>31</v>
      </c>
      <c r="AJ16" s="101" t="str">
        <f>IF(AJ17="","",SUM(AK17:AK19))</f>
        <v/>
      </c>
      <c r="AK16" s="104"/>
      <c r="AL16" s="190"/>
      <c r="AM16" s="105" t="str">
        <f>IF(AN17="","",SUM(AM17:AM19))</f>
        <v/>
      </c>
      <c r="AN16" s="106"/>
      <c r="AO16" s="51" t="s">
        <v>31</v>
      </c>
      <c r="AP16" s="105" t="str">
        <f>IF(AP17="","",SUM(AQ17:AQ19))</f>
        <v/>
      </c>
      <c r="AQ16" s="106"/>
      <c r="AR16" s="192"/>
      <c r="AS16" s="107" t="str">
        <f>IF(AT17="","",SUM(AS17:AS19))</f>
        <v/>
      </c>
      <c r="AT16" s="108"/>
      <c r="AU16" s="54" t="s">
        <v>31</v>
      </c>
      <c r="AV16" s="107" t="str">
        <f>IF(AV17="","",SUM(AW17:AW19))</f>
        <v/>
      </c>
      <c r="AW16" s="108"/>
      <c r="AX16" s="193"/>
      <c r="AY16" s="101" t="str">
        <f>IF(AZ17="","",SUM(AY17:AY19))</f>
        <v/>
      </c>
      <c r="AZ16" s="104"/>
      <c r="BA16" s="80" t="s">
        <v>31</v>
      </c>
      <c r="BB16" s="101" t="str">
        <f>IF(BB17="","",SUM(BC17:BC19))</f>
        <v/>
      </c>
      <c r="BC16" s="104"/>
      <c r="BD16" s="193"/>
      <c r="BE16" s="101" t="str">
        <f>IF(BF17="","",SUM(BE17:BE19))</f>
        <v/>
      </c>
      <c r="BF16" s="104"/>
      <c r="BG16" s="80" t="s">
        <v>31</v>
      </c>
      <c r="BH16" s="101" t="str">
        <f>IF(BH17="","",SUM(BI17:BI19))</f>
        <v/>
      </c>
      <c r="BI16" s="109"/>
      <c r="BJ16" s="194">
        <f>SUMPRODUCT((J16=2)+(P16=2)+(D16=2)+(AA16=2)+(AG16=2)+(AM16=2)+(AS16=2)+(AY16=2)+(BE16=2))</f>
        <v>0</v>
      </c>
      <c r="BK16" s="197" t="s">
        <v>31</v>
      </c>
      <c r="BL16" s="199">
        <f>CI16</f>
        <v>1</v>
      </c>
      <c r="BM16" s="197" t="s">
        <v>31</v>
      </c>
      <c r="BN16" s="206">
        <f>SUMPRODUCT((L16=2)+(R16=2)+(F16=2)+(AD16=2)+(AJ16=2)+(AP16=2)+(AV16=2)+(BB16=2)+(BH16=2))</f>
        <v>2</v>
      </c>
      <c r="BO16" s="207">
        <f>BJ16*100+BL16*10+BN16</f>
        <v>12</v>
      </c>
      <c r="BP16" s="170">
        <f>SUM(D16,J16,P16,U16,AA16,AG16,AM16,AS16,AY16,BE16)</f>
        <v>1</v>
      </c>
      <c r="BQ16" s="181" t="s">
        <v>31</v>
      </c>
      <c r="BR16" s="210">
        <f>SUM(F16,L16,R16,AD16,AJ16,AP16,AV16,BB16,BH16)</f>
        <v>5</v>
      </c>
      <c r="BS16" s="211">
        <f>BZ16</f>
        <v>0.2</v>
      </c>
      <c r="BT16" s="170">
        <f>SUM(J17,J18,J19,P17,P18,P19,V17,V18,V19,AB17,AB18,AB19,AH17,AH18,AH19,AN17,AN18,AN19,AT17,AT18,AT19,AZ17,AZ18,AZ19,BF17,BF18,BF19,D17,D18,D19)</f>
        <v>43</v>
      </c>
      <c r="BU16" s="181">
        <f>SUM(F17,F18,F19,L17,L18,L19,R17,R18,R19,X17,X18,X19,AD17,AD18,AD19,AJ17,AJ18,AJ19,AP17,AP18,AP19,AV17,AV18,AV19,BB17,BB18,BB19,BH17,BH18,BH19)</f>
        <v>88</v>
      </c>
      <c r="BV16" s="182">
        <f>CA16</f>
        <v>0.48863636363636365</v>
      </c>
      <c r="BW16" s="283">
        <f>IF($BX$49=$BX$50,RANK(CB16,CB$4:CB$43),"")</f>
        <v>4</v>
      </c>
      <c r="BX16" s="38">
        <f>SUM(D16:F16,J16:L16,P16:R16,V16:X16)</f>
        <v>6</v>
      </c>
      <c r="BY16" s="38">
        <f>BO16</f>
        <v>12</v>
      </c>
      <c r="BZ16" s="39">
        <f>IF(AND(D16="",F16=""),"",IF(BR16=0,5,SUM(D16,J16,P16,V16)/SUM(F16,L16,R16,X16)))</f>
        <v>0.2</v>
      </c>
      <c r="CA16" s="39">
        <f>IF(D17="","",BT16/BU16)</f>
        <v>0.48863636363636365</v>
      </c>
      <c r="CB16" s="40">
        <f>BY16*100+BZ16*10+CA16</f>
        <v>1202.4886363636363</v>
      </c>
      <c r="CC16" s="188" t="str">
        <f>A17</f>
        <v>くう</v>
      </c>
      <c r="CD16" s="188" t="str">
        <f>A16</f>
        <v>東三河支部</v>
      </c>
      <c r="CE16" s="41">
        <f>IF(AND(D16=1,F16=1),1,"")</f>
        <v>1</v>
      </c>
      <c r="CF16" s="41" t="str">
        <f>IF(AND(J16=1,L16=1),1,"")</f>
        <v/>
      </c>
      <c r="CG16" s="41" t="str">
        <f>IF(AND(P16=1,R16=1),1,"")</f>
        <v/>
      </c>
      <c r="CH16" s="41" t="str">
        <f>IF(AND(V16=1,X16=1),1,"")</f>
        <v/>
      </c>
      <c r="CI16" s="41">
        <f>SUM(CE16:CH16)</f>
        <v>1</v>
      </c>
    </row>
    <row r="17" spans="1:82" ht="15.75" customHeight="1">
      <c r="A17" s="214" t="str">
        <f t="shared" si="61"/>
        <v>くう</v>
      </c>
      <c r="B17" s="235"/>
      <c r="C17" s="84">
        <f t="shared" ref="C17:C19" si="62">Y5</f>
        <v>0</v>
      </c>
      <c r="D17" s="85">
        <f t="shared" ref="D17:D19" si="63">IF(X5="","",X5)</f>
        <v>14</v>
      </c>
      <c r="E17" s="53" t="s">
        <v>31</v>
      </c>
      <c r="F17" s="86">
        <f t="shared" ref="F17:F19" si="64">IF(V5="","",V5)</f>
        <v>15</v>
      </c>
      <c r="G17" s="87">
        <f t="shared" ref="G17:G19" si="65">U5</f>
        <v>1</v>
      </c>
      <c r="H17" s="235"/>
      <c r="I17" s="62">
        <f t="shared" ref="I17:I19" si="66">Y9</f>
        <v>0</v>
      </c>
      <c r="J17" s="85"/>
      <c r="K17" s="53" t="s">
        <v>31</v>
      </c>
      <c r="L17" s="86">
        <f t="shared" ref="L17:L19" si="67">IF(V9="","",V9)</f>
        <v>15</v>
      </c>
      <c r="M17" s="87">
        <f t="shared" ref="M17:M19" si="68">U9</f>
        <v>1</v>
      </c>
      <c r="N17" s="168"/>
      <c r="O17" s="62">
        <f t="shared" ref="O17:O19" si="69">Y13</f>
        <v>0</v>
      </c>
      <c r="P17" s="85">
        <f t="shared" ref="P17:P19" si="70">IF(X13="","",X13)</f>
        <v>8</v>
      </c>
      <c r="Q17" s="110" t="s">
        <v>31</v>
      </c>
      <c r="R17" s="86">
        <f t="shared" ref="R17:R19" si="71">IF(V13="","",V13)</f>
        <v>15</v>
      </c>
      <c r="S17" s="87">
        <f t="shared" ref="S17:S19" si="72">U13</f>
        <v>1</v>
      </c>
      <c r="T17" s="83"/>
      <c r="U17" s="42"/>
      <c r="V17" s="195"/>
      <c r="W17" s="189"/>
      <c r="X17" s="203"/>
      <c r="Y17" s="43"/>
      <c r="Z17" s="168"/>
      <c r="AA17" s="44" t="str">
        <f t="shared" ref="AA17:AA19" si="73">IF(AB17="","",IF(AB17&gt;AD17,1,0))</f>
        <v/>
      </c>
      <c r="AB17" s="45"/>
      <c r="AC17" s="46" t="s">
        <v>31</v>
      </c>
      <c r="AD17" s="47"/>
      <c r="AE17" s="48" t="str">
        <f t="shared" ref="AE17:AE19" si="74">IF(AD17="","",IF(AD17&gt;AB17,1,0))</f>
        <v/>
      </c>
      <c r="AF17" s="168"/>
      <c r="AG17" s="46" t="str">
        <f t="shared" ref="AG17:AG19" si="75">IF(AH17="","",IF(AH17&gt;AJ17,1,0))</f>
        <v/>
      </c>
      <c r="AH17" s="56"/>
      <c r="AI17" s="46" t="s">
        <v>31</v>
      </c>
      <c r="AJ17" s="58"/>
      <c r="AK17" s="46" t="str">
        <f t="shared" ref="AK17:AK19" si="76">IF(AJ17="","",IF(AJ17&gt;AH17,1,0))</f>
        <v/>
      </c>
      <c r="AL17" s="168"/>
      <c r="AM17" s="50" t="str">
        <f t="shared" ref="AM17:AM19" si="77">IF(AN17="","",IF(AN17&gt;AP17,1,0))</f>
        <v/>
      </c>
      <c r="AN17" s="51"/>
      <c r="AO17" s="50" t="s">
        <v>31</v>
      </c>
      <c r="AP17" s="52"/>
      <c r="AQ17" s="50" t="str">
        <f t="shared" ref="AQ17:AQ19" si="78">IF(AP17="","",IF(AP17&gt;AN17,1,0))</f>
        <v/>
      </c>
      <c r="AR17" s="168"/>
      <c r="AS17" s="53" t="str">
        <f t="shared" ref="AS17:AS19" si="79">IF(AT17="","",IF(AT17&gt;AV17,1,0))</f>
        <v/>
      </c>
      <c r="AT17" s="54"/>
      <c r="AU17" s="53" t="s">
        <v>31</v>
      </c>
      <c r="AV17" s="55"/>
      <c r="AW17" s="53" t="str">
        <f t="shared" ref="AW17:AW19" si="80">IF(AV17="","",IF(AV17&gt;AT17,1,0))</f>
        <v/>
      </c>
      <c r="AX17" s="168"/>
      <c r="AY17" s="46" t="str">
        <f t="shared" ref="AY17:AY19" si="81">IF(AZ17="","",IF(AZ17&gt;BB17,1,0))</f>
        <v/>
      </c>
      <c r="AZ17" s="56"/>
      <c r="BA17" s="46" t="s">
        <v>31</v>
      </c>
      <c r="BB17" s="58"/>
      <c r="BC17" s="46" t="str">
        <f t="shared" ref="BC17:BC19" si="82">IF(BB17="","",IF(BB17&gt;AZ17,1,0))</f>
        <v/>
      </c>
      <c r="BD17" s="168"/>
      <c r="BE17" s="46" t="str">
        <f t="shared" ref="BE17:BE19" si="83">IF(BF17="","",IF(BF17&gt;BH17,1,0))</f>
        <v/>
      </c>
      <c r="BF17" s="56"/>
      <c r="BG17" s="46" t="s">
        <v>31</v>
      </c>
      <c r="BH17" s="58"/>
      <c r="BI17" s="44" t="str">
        <f t="shared" ref="BI17:BI19" si="84">IF(BH17="","",IF(BH17&gt;BF17,1,0))</f>
        <v/>
      </c>
      <c r="BJ17" s="195"/>
      <c r="BK17" s="189"/>
      <c r="BL17" s="189"/>
      <c r="BM17" s="189"/>
      <c r="BN17" s="203"/>
      <c r="BO17" s="208"/>
      <c r="BP17" s="168"/>
      <c r="BQ17" s="172"/>
      <c r="BR17" s="183"/>
      <c r="BS17" s="212"/>
      <c r="BT17" s="168"/>
      <c r="BU17" s="172"/>
      <c r="BV17" s="183"/>
      <c r="BW17" s="284"/>
      <c r="BZ17" s="39"/>
      <c r="CB17" s="40"/>
      <c r="CC17" s="189"/>
      <c r="CD17" s="189"/>
    </row>
    <row r="18" spans="1:82" ht="15.75" customHeight="1">
      <c r="A18" s="212"/>
      <c r="B18" s="235"/>
      <c r="C18" s="84">
        <f t="shared" si="62"/>
        <v>1</v>
      </c>
      <c r="D18" s="85">
        <f t="shared" si="63"/>
        <v>15</v>
      </c>
      <c r="E18" s="105" t="s">
        <v>31</v>
      </c>
      <c r="F18" s="86">
        <f t="shared" si="64"/>
        <v>13</v>
      </c>
      <c r="G18" s="87">
        <f t="shared" si="65"/>
        <v>0</v>
      </c>
      <c r="H18" s="235"/>
      <c r="I18" s="62">
        <f t="shared" si="66"/>
        <v>0</v>
      </c>
      <c r="J18" s="85"/>
      <c r="K18" s="53" t="s">
        <v>31</v>
      </c>
      <c r="L18" s="86">
        <f t="shared" si="67"/>
        <v>15</v>
      </c>
      <c r="M18" s="87">
        <f t="shared" si="68"/>
        <v>1</v>
      </c>
      <c r="N18" s="168"/>
      <c r="O18" s="62">
        <f t="shared" si="69"/>
        <v>0</v>
      </c>
      <c r="P18" s="85">
        <f t="shared" si="70"/>
        <v>6</v>
      </c>
      <c r="Q18" s="110" t="s">
        <v>31</v>
      </c>
      <c r="R18" s="86">
        <f t="shared" si="71"/>
        <v>15</v>
      </c>
      <c r="S18" s="87">
        <f t="shared" si="72"/>
        <v>1</v>
      </c>
      <c r="T18" s="83"/>
      <c r="U18" s="42"/>
      <c r="V18" s="195"/>
      <c r="W18" s="189"/>
      <c r="X18" s="203"/>
      <c r="Y18" s="43"/>
      <c r="Z18" s="168"/>
      <c r="AA18" s="44" t="str">
        <f t="shared" si="73"/>
        <v/>
      </c>
      <c r="AB18" s="59"/>
      <c r="AC18" s="46" t="s">
        <v>31</v>
      </c>
      <c r="AD18" s="60"/>
      <c r="AE18" s="48" t="str">
        <f t="shared" si="74"/>
        <v/>
      </c>
      <c r="AF18" s="168"/>
      <c r="AG18" s="46" t="str">
        <f t="shared" si="75"/>
        <v/>
      </c>
      <c r="AH18" s="57"/>
      <c r="AI18" s="46" t="s">
        <v>31</v>
      </c>
      <c r="AJ18" s="63"/>
      <c r="AK18" s="46" t="str">
        <f t="shared" si="76"/>
        <v/>
      </c>
      <c r="AL18" s="168"/>
      <c r="AM18" s="50" t="str">
        <f t="shared" si="77"/>
        <v/>
      </c>
      <c r="AN18" s="50"/>
      <c r="AO18" s="50" t="s">
        <v>31</v>
      </c>
      <c r="AP18" s="61"/>
      <c r="AQ18" s="50" t="str">
        <f t="shared" si="78"/>
        <v/>
      </c>
      <c r="AR18" s="168"/>
      <c r="AS18" s="53" t="str">
        <f t="shared" si="79"/>
        <v/>
      </c>
      <c r="AT18" s="53"/>
      <c r="AU18" s="53" t="s">
        <v>31</v>
      </c>
      <c r="AV18" s="62"/>
      <c r="AW18" s="53" t="str">
        <f t="shared" si="80"/>
        <v/>
      </c>
      <c r="AX18" s="168"/>
      <c r="AY18" s="46" t="str">
        <f t="shared" si="81"/>
        <v/>
      </c>
      <c r="AZ18" s="57"/>
      <c r="BA18" s="46" t="s">
        <v>31</v>
      </c>
      <c r="BB18" s="63"/>
      <c r="BC18" s="46" t="str">
        <f t="shared" si="82"/>
        <v/>
      </c>
      <c r="BD18" s="168"/>
      <c r="BE18" s="46" t="str">
        <f t="shared" si="83"/>
        <v/>
      </c>
      <c r="BF18" s="57"/>
      <c r="BG18" s="46" t="s">
        <v>31</v>
      </c>
      <c r="BH18" s="63"/>
      <c r="BI18" s="44" t="str">
        <f t="shared" si="84"/>
        <v/>
      </c>
      <c r="BJ18" s="195"/>
      <c r="BK18" s="189"/>
      <c r="BL18" s="189"/>
      <c r="BM18" s="189"/>
      <c r="BN18" s="203"/>
      <c r="BO18" s="208"/>
      <c r="BP18" s="168"/>
      <c r="BQ18" s="172"/>
      <c r="BR18" s="183"/>
      <c r="BS18" s="212"/>
      <c r="BT18" s="168"/>
      <c r="BU18" s="172"/>
      <c r="BV18" s="183"/>
      <c r="BW18" s="284"/>
      <c r="BZ18" s="39"/>
      <c r="CB18" s="40"/>
      <c r="CC18" s="189"/>
      <c r="CD18" s="189"/>
    </row>
    <row r="19" spans="1:82" ht="15.75" customHeight="1">
      <c r="A19" s="213"/>
      <c r="B19" s="236"/>
      <c r="C19" s="88" t="str">
        <f t="shared" si="62"/>
        <v/>
      </c>
      <c r="D19" s="89" t="str">
        <f t="shared" si="63"/>
        <v/>
      </c>
      <c r="E19" s="74" t="s">
        <v>31</v>
      </c>
      <c r="F19" s="90" t="str">
        <f t="shared" si="64"/>
        <v/>
      </c>
      <c r="G19" s="91" t="str">
        <f t="shared" si="65"/>
        <v/>
      </c>
      <c r="H19" s="236"/>
      <c r="I19" s="75" t="str">
        <f t="shared" si="66"/>
        <v/>
      </c>
      <c r="J19" s="89" t="str">
        <f>IF(X11="","",X11)</f>
        <v/>
      </c>
      <c r="K19" s="74" t="s">
        <v>31</v>
      </c>
      <c r="L19" s="90" t="str">
        <f t="shared" si="67"/>
        <v/>
      </c>
      <c r="M19" s="91" t="str">
        <f t="shared" si="68"/>
        <v/>
      </c>
      <c r="N19" s="191"/>
      <c r="O19" s="75" t="str">
        <f t="shared" si="69"/>
        <v/>
      </c>
      <c r="P19" s="89" t="str">
        <f t="shared" si="70"/>
        <v/>
      </c>
      <c r="Q19" s="74" t="s">
        <v>31</v>
      </c>
      <c r="R19" s="90" t="str">
        <f t="shared" si="71"/>
        <v/>
      </c>
      <c r="S19" s="91" t="str">
        <f t="shared" si="72"/>
        <v/>
      </c>
      <c r="T19" s="92"/>
      <c r="U19" s="64"/>
      <c r="V19" s="196"/>
      <c r="W19" s="198"/>
      <c r="X19" s="204"/>
      <c r="Y19" s="65"/>
      <c r="Z19" s="191"/>
      <c r="AA19" s="44" t="str">
        <f t="shared" si="73"/>
        <v/>
      </c>
      <c r="AB19" s="67"/>
      <c r="AC19" s="68" t="s">
        <v>31</v>
      </c>
      <c r="AD19" s="69"/>
      <c r="AE19" s="48" t="str">
        <f t="shared" si="74"/>
        <v/>
      </c>
      <c r="AF19" s="191"/>
      <c r="AG19" s="46" t="str">
        <f t="shared" si="75"/>
        <v/>
      </c>
      <c r="AH19" s="76"/>
      <c r="AI19" s="68" t="s">
        <v>31</v>
      </c>
      <c r="AJ19" s="77"/>
      <c r="AK19" s="46" t="str">
        <f t="shared" si="76"/>
        <v/>
      </c>
      <c r="AL19" s="191"/>
      <c r="AM19" s="50" t="str">
        <f t="shared" si="77"/>
        <v/>
      </c>
      <c r="AN19" s="72"/>
      <c r="AO19" s="72" t="s">
        <v>31</v>
      </c>
      <c r="AP19" s="73"/>
      <c r="AQ19" s="50" t="str">
        <f t="shared" si="78"/>
        <v/>
      </c>
      <c r="AR19" s="191"/>
      <c r="AS19" s="53" t="str">
        <f t="shared" si="79"/>
        <v/>
      </c>
      <c r="AT19" s="74"/>
      <c r="AU19" s="74" t="s">
        <v>31</v>
      </c>
      <c r="AV19" s="75"/>
      <c r="AW19" s="53" t="str">
        <f t="shared" si="80"/>
        <v/>
      </c>
      <c r="AX19" s="191"/>
      <c r="AY19" s="46" t="str">
        <f t="shared" si="81"/>
        <v/>
      </c>
      <c r="AZ19" s="76"/>
      <c r="BA19" s="68" t="s">
        <v>31</v>
      </c>
      <c r="BB19" s="77"/>
      <c r="BC19" s="46" t="str">
        <f t="shared" si="82"/>
        <v/>
      </c>
      <c r="BD19" s="191"/>
      <c r="BE19" s="46" t="str">
        <f t="shared" si="83"/>
        <v/>
      </c>
      <c r="BF19" s="76"/>
      <c r="BG19" s="68" t="s">
        <v>31</v>
      </c>
      <c r="BH19" s="77"/>
      <c r="BI19" s="44" t="str">
        <f t="shared" si="84"/>
        <v/>
      </c>
      <c r="BJ19" s="196"/>
      <c r="BK19" s="198"/>
      <c r="BL19" s="198"/>
      <c r="BM19" s="198"/>
      <c r="BN19" s="204"/>
      <c r="BO19" s="209"/>
      <c r="BP19" s="191"/>
      <c r="BQ19" s="173"/>
      <c r="BR19" s="184"/>
      <c r="BS19" s="213"/>
      <c r="BT19" s="191"/>
      <c r="BU19" s="173"/>
      <c r="BV19" s="184"/>
      <c r="BW19" s="285"/>
      <c r="BZ19" s="39"/>
      <c r="CB19" s="40"/>
      <c r="CC19" s="189"/>
      <c r="CD19" s="189"/>
    </row>
    <row r="20" spans="1:82" ht="12" hidden="1" customHeight="1">
      <c r="A20" s="111" t="str">
        <f>V2</f>
        <v>東三河支部</v>
      </c>
      <c r="B20" s="270" t="str">
        <f>Z4</f>
        <v>③</v>
      </c>
      <c r="C20" s="112"/>
      <c r="D20" s="54" t="str">
        <f t="shared" ref="D20:D23" si="85">AD4</f>
        <v/>
      </c>
      <c r="E20" s="54" t="s">
        <v>31</v>
      </c>
      <c r="F20" s="54" t="str">
        <f>AA4</f>
        <v/>
      </c>
      <c r="G20" s="113"/>
      <c r="H20" s="259" t="str">
        <f>$Z$8</f>
        <v>①</v>
      </c>
      <c r="I20" s="35"/>
      <c r="J20" s="35" t="str">
        <f t="shared" ref="J20:J23" si="86">AD8</f>
        <v/>
      </c>
      <c r="K20" s="35" t="s">
        <v>31</v>
      </c>
      <c r="L20" s="114" t="str">
        <f>AA8</f>
        <v/>
      </c>
      <c r="M20" s="115"/>
      <c r="N20" s="167" t="str">
        <f>$Z$12</f>
        <v>⑥</v>
      </c>
      <c r="O20" s="35"/>
      <c r="P20" s="35" t="str">
        <f t="shared" ref="P20:P23" si="87">AD12</f>
        <v/>
      </c>
      <c r="Q20" s="35" t="s">
        <v>31</v>
      </c>
      <c r="R20" s="114" t="str">
        <f>AA12</f>
        <v/>
      </c>
      <c r="S20" s="115"/>
      <c r="T20" s="167" t="str">
        <f>Z16</f>
        <v>⑨</v>
      </c>
      <c r="U20" s="32"/>
      <c r="V20" s="35" t="str">
        <f t="shared" ref="V20:V23" si="88">AD16</f>
        <v/>
      </c>
      <c r="W20" s="35" t="s">
        <v>31</v>
      </c>
      <c r="X20" s="114" t="str">
        <f>AA16</f>
        <v/>
      </c>
      <c r="Y20" s="115"/>
      <c r="Z20" s="200"/>
      <c r="AA20" s="201"/>
      <c r="AB20" s="201"/>
      <c r="AC20" s="201"/>
      <c r="AD20" s="201"/>
      <c r="AE20" s="202"/>
      <c r="AF20" s="205" t="s">
        <v>39</v>
      </c>
      <c r="AG20" s="26" t="str">
        <f>IF(AH21="","",SUM(AG21:AG23))</f>
        <v/>
      </c>
      <c r="AH20" s="29"/>
      <c r="AI20" s="80" t="s">
        <v>31</v>
      </c>
      <c r="AJ20" s="26" t="str">
        <f>IF(AJ21="","",SUM(AK21:AK23))</f>
        <v/>
      </c>
      <c r="AK20" s="29"/>
      <c r="AL20" s="205" t="s">
        <v>40</v>
      </c>
      <c r="AM20" s="26" t="str">
        <f>IF(AN21="","",SUM(AM21:AM23))</f>
        <v/>
      </c>
      <c r="AN20" s="29"/>
      <c r="AO20" s="80" t="s">
        <v>31</v>
      </c>
      <c r="AP20" s="26" t="str">
        <f>IF(AP21="","",SUM(AQ21:AQ23))</f>
        <v/>
      </c>
      <c r="AQ20" s="29"/>
      <c r="AR20" s="205"/>
      <c r="AS20" s="26" t="str">
        <f>IF(AT21="","",SUM(AS21:AS23))</f>
        <v/>
      </c>
      <c r="AT20" s="29"/>
      <c r="AU20" s="80" t="s">
        <v>31</v>
      </c>
      <c r="AV20" s="26" t="str">
        <f>IF(AV21="","",SUM(AW21:AW23))</f>
        <v/>
      </c>
      <c r="AW20" s="29"/>
      <c r="AX20" s="205"/>
      <c r="AY20" s="26" t="str">
        <f>IF(AZ21="","",SUM(AY21:AY23))</f>
        <v/>
      </c>
      <c r="AZ20" s="29"/>
      <c r="BA20" s="80" t="s">
        <v>31</v>
      </c>
      <c r="BB20" s="26" t="str">
        <f>IF(BB21="","",SUM(BC21:BC23))</f>
        <v/>
      </c>
      <c r="BC20" s="29"/>
      <c r="BD20" s="205"/>
      <c r="BE20" s="26" t="str">
        <f>IF(BF21="","",SUM(BE21:BE23))</f>
        <v/>
      </c>
      <c r="BF20" s="29"/>
      <c r="BG20" s="80" t="s">
        <v>31</v>
      </c>
      <c r="BH20" s="26" t="str">
        <f>IF(BH21="","",SUM(BI21:BI23))</f>
        <v/>
      </c>
      <c r="BI20" s="29"/>
      <c r="BJ20" s="174">
        <f>SUMPRODUCT((D20=2)+(J20=2)+(P20=2)+(V20=2)+(AG20=2)+(AM20=2)+(AS20=2)+(AY20=2)+(BE20=2))</f>
        <v>0</v>
      </c>
      <c r="BK20" s="174" t="s">
        <v>31</v>
      </c>
      <c r="BL20" s="174">
        <f>SUMPRODUCT((L20=2)+(R20=2)+(F20=2)+(X20=2)+(AJ20=2)+(AP20=2)+(AV20=2)+(BB20=2)+(BH20=2))</f>
        <v>0</v>
      </c>
      <c r="BM20" s="174" t="s">
        <v>31</v>
      </c>
      <c r="BN20" s="174">
        <f>SUMPRODUCT((N20=2)+(T20=2)+(H20=2)+(Z20=2)+(AL20=2)+(AR20=2)+(AX20=2)+(BD20=2)+(BJ20=2))</f>
        <v>0</v>
      </c>
      <c r="BO20" s="282">
        <f>SUM(BJ20*2)+BL20</f>
        <v>0</v>
      </c>
      <c r="BP20" s="279">
        <f>SUM(D20,J20,P20,V20,,AG20,AM20,AS20,AY20,BE20)</f>
        <v>0</v>
      </c>
      <c r="BQ20" s="279" t="s">
        <v>31</v>
      </c>
      <c r="BR20" s="279">
        <f>SUM(F20,L20,R20,X20,AJ20,AP20,AV20,BB20,BH20)</f>
        <v>0</v>
      </c>
      <c r="BS20" s="280" t="e">
        <f>SUM(BP20/BR20)</f>
        <v>#DIV/0!</v>
      </c>
      <c r="BT20" s="279">
        <f>SUM(J21,J22,J23,P21,P22,P23,V21,V22,V23,AB21,AB22,AB23,AH21,AH22,AH23,AN21,AN22,AN23,AT21,AT22,AT23,AZ21,AZ22,AZ23,BF21,BF22,BF23,D21,D22,D23)</f>
        <v>0</v>
      </c>
      <c r="BU20" s="279">
        <f>SUM(F21,F22,F23,L21,L22,L23,R21,R22,R23,X21,X22,X23,AD21,AD22,AD23,AJ21,AJ22,AJ23,AP21,AP22,AP23,AV21,AV22,AV23,BB21,BB22,BB23,BH21,BH22,BH23)</f>
        <v>0</v>
      </c>
      <c r="BV20" s="280" t="e">
        <f>SUM(BT20/BU20)</f>
        <v>#DIV/0!</v>
      </c>
      <c r="BW20" s="281">
        <f>$BX20</f>
        <v>5</v>
      </c>
      <c r="BX20" s="38">
        <f>RANK(CB20,CB$4:CB$43)</f>
        <v>5</v>
      </c>
      <c r="BY20" s="38">
        <f>BO20</f>
        <v>0</v>
      </c>
      <c r="BZ20" s="117">
        <f>IF(BP20=0,0,IF(BR20=0,9,BS20))</f>
        <v>0</v>
      </c>
      <c r="CA20" s="38">
        <f>IF(BT20=0,0,BV20)</f>
        <v>0</v>
      </c>
      <c r="CB20" s="38">
        <f>BJ20+0.01*BZ20+0.00001*CA20</f>
        <v>0</v>
      </c>
    </row>
    <row r="21" spans="1:82" ht="12" hidden="1" customHeight="1">
      <c r="A21" s="267">
        <f>Z3</f>
        <v>0</v>
      </c>
      <c r="B21" s="168"/>
      <c r="C21" s="118" t="str">
        <f t="shared" ref="C21:C23" si="89">AE5</f>
        <v/>
      </c>
      <c r="D21" s="53">
        <f t="shared" si="85"/>
        <v>0</v>
      </c>
      <c r="E21" s="53" t="s">
        <v>31</v>
      </c>
      <c r="F21" s="53">
        <f t="shared" ref="F21:F23" si="90">AB5</f>
        <v>0</v>
      </c>
      <c r="G21" s="86" t="str">
        <f t="shared" ref="G21:G23" si="91">AA5</f>
        <v/>
      </c>
      <c r="H21" s="235"/>
      <c r="I21" s="53" t="str">
        <f t="shared" ref="I21:I23" si="92">AE9</f>
        <v/>
      </c>
      <c r="J21" s="53">
        <f t="shared" si="86"/>
        <v>0</v>
      </c>
      <c r="K21" s="53" t="s">
        <v>31</v>
      </c>
      <c r="L21" s="62">
        <f t="shared" ref="L21:L23" si="93">AB9</f>
        <v>0</v>
      </c>
      <c r="M21" s="86" t="str">
        <f t="shared" ref="M21:M23" si="94">AA9</f>
        <v/>
      </c>
      <c r="N21" s="168"/>
      <c r="O21" s="53" t="str">
        <f t="shared" ref="O21:O23" si="95">AE13</f>
        <v/>
      </c>
      <c r="P21" s="53">
        <f t="shared" si="87"/>
        <v>0</v>
      </c>
      <c r="Q21" s="53" t="s">
        <v>31</v>
      </c>
      <c r="R21" s="62">
        <f t="shared" ref="R21:R23" si="96">AB13</f>
        <v>0</v>
      </c>
      <c r="S21" s="86" t="str">
        <f t="shared" ref="S21:S23" si="97">AA13</f>
        <v/>
      </c>
      <c r="T21" s="168"/>
      <c r="U21" s="50" t="str">
        <f t="shared" ref="U21:U23" si="98">AE17</f>
        <v/>
      </c>
      <c r="V21" s="53">
        <f t="shared" si="88"/>
        <v>0</v>
      </c>
      <c r="W21" s="53" t="s">
        <v>31</v>
      </c>
      <c r="X21" s="62">
        <f t="shared" ref="X21:X23" si="99">AB17</f>
        <v>0</v>
      </c>
      <c r="Y21" s="86" t="str">
        <f t="shared" ref="Y21:Y23" si="100">AA17</f>
        <v/>
      </c>
      <c r="Z21" s="195"/>
      <c r="AA21" s="189"/>
      <c r="AB21" s="189"/>
      <c r="AC21" s="189"/>
      <c r="AD21" s="189"/>
      <c r="AE21" s="203"/>
      <c r="AF21" s="168"/>
      <c r="AG21" s="46" t="str">
        <f t="shared" ref="AG21:AG23" si="101">IF(AH21="","",IF(AH21&gt;AJ21,1,0))</f>
        <v/>
      </c>
      <c r="AH21" s="56"/>
      <c r="AI21" s="46" t="s">
        <v>31</v>
      </c>
      <c r="AJ21" s="58"/>
      <c r="AK21" s="46" t="str">
        <f t="shared" ref="AK21:AK23" si="102">IF(AJ21="","",IF(AJ21&gt;AH21,1,0))</f>
        <v/>
      </c>
      <c r="AL21" s="168"/>
      <c r="AM21" s="46" t="str">
        <f t="shared" ref="AM21:AM23" si="103">IF(AN21="","",IF(AN21&gt;AP21,1,0))</f>
        <v/>
      </c>
      <c r="AN21" s="56"/>
      <c r="AO21" s="46"/>
      <c r="AP21" s="58"/>
      <c r="AQ21" s="46" t="str">
        <f t="shared" ref="AQ21:AQ23" si="104">IF(AP21="","",IF(AP21&gt;AN21,1,0))</f>
        <v/>
      </c>
      <c r="AR21" s="168"/>
      <c r="AS21" s="46" t="str">
        <f t="shared" ref="AS21:AS23" si="105">IF(AT21="","",IF(AT21&gt;AV21,1,0))</f>
        <v/>
      </c>
      <c r="AT21" s="56"/>
      <c r="AU21" s="46"/>
      <c r="AV21" s="58"/>
      <c r="AW21" s="46" t="str">
        <f t="shared" ref="AW21:AW23" si="106">IF(AV21="","",IF(AV21&gt;AT21,1,0))</f>
        <v/>
      </c>
      <c r="AX21" s="168"/>
      <c r="AY21" s="46" t="str">
        <f t="shared" ref="AY21:AY23" si="107">IF(AZ21="","",IF(AZ21&gt;BB21,1,0))</f>
        <v/>
      </c>
      <c r="AZ21" s="56"/>
      <c r="BA21" s="46" t="s">
        <v>31</v>
      </c>
      <c r="BB21" s="58"/>
      <c r="BC21" s="46" t="str">
        <f t="shared" ref="BC21:BC23" si="108">IF(BB21="","",IF(BB21&gt;AZ21,1,0))</f>
        <v/>
      </c>
      <c r="BD21" s="168"/>
      <c r="BE21" s="46" t="str">
        <f t="shared" ref="BE21:BE23" si="109">IF(BF21="","",IF(BF21&gt;BH21,1,0))</f>
        <v/>
      </c>
      <c r="BF21" s="56"/>
      <c r="BG21" s="46" t="s">
        <v>31</v>
      </c>
      <c r="BH21" s="58"/>
      <c r="BI21" s="46" t="str">
        <f t="shared" ref="BI21:BI23" si="110">IF(BH21="","",IF(BH21&gt;BF21,1,0))</f>
        <v/>
      </c>
      <c r="BJ21" s="172"/>
      <c r="BK21" s="172"/>
      <c r="BL21" s="172"/>
      <c r="BM21" s="172"/>
      <c r="BN21" s="172"/>
      <c r="BO21" s="172"/>
      <c r="BP21" s="172"/>
      <c r="BQ21" s="172"/>
      <c r="BR21" s="172"/>
      <c r="BS21" s="172"/>
      <c r="BT21" s="172"/>
      <c r="BU21" s="172"/>
      <c r="BV21" s="172"/>
      <c r="BW21" s="178"/>
      <c r="BZ21" s="117"/>
    </row>
    <row r="22" spans="1:82" ht="12" hidden="1" customHeight="1">
      <c r="A22" s="268"/>
      <c r="B22" s="168"/>
      <c r="C22" s="118" t="str">
        <f t="shared" si="89"/>
        <v/>
      </c>
      <c r="D22" s="53">
        <f t="shared" si="85"/>
        <v>0</v>
      </c>
      <c r="E22" s="53" t="s">
        <v>31</v>
      </c>
      <c r="F22" s="53">
        <f t="shared" si="90"/>
        <v>0</v>
      </c>
      <c r="G22" s="86" t="str">
        <f t="shared" si="91"/>
        <v/>
      </c>
      <c r="H22" s="235"/>
      <c r="I22" s="53" t="str">
        <f t="shared" si="92"/>
        <v/>
      </c>
      <c r="J22" s="53">
        <f t="shared" si="86"/>
        <v>0</v>
      </c>
      <c r="K22" s="53" t="s">
        <v>31</v>
      </c>
      <c r="L22" s="62">
        <f t="shared" si="93"/>
        <v>0</v>
      </c>
      <c r="M22" s="86" t="str">
        <f t="shared" si="94"/>
        <v/>
      </c>
      <c r="N22" s="168"/>
      <c r="O22" s="53" t="str">
        <f t="shared" si="95"/>
        <v/>
      </c>
      <c r="P22" s="53">
        <f t="shared" si="87"/>
        <v>0</v>
      </c>
      <c r="Q22" s="53" t="s">
        <v>31</v>
      </c>
      <c r="R22" s="62">
        <f t="shared" si="96"/>
        <v>0</v>
      </c>
      <c r="S22" s="86" t="str">
        <f t="shared" si="97"/>
        <v/>
      </c>
      <c r="T22" s="168"/>
      <c r="U22" s="50" t="str">
        <f t="shared" si="98"/>
        <v/>
      </c>
      <c r="V22" s="53">
        <f t="shared" si="88"/>
        <v>0</v>
      </c>
      <c r="W22" s="53" t="s">
        <v>31</v>
      </c>
      <c r="X22" s="62">
        <f t="shared" si="99"/>
        <v>0</v>
      </c>
      <c r="Y22" s="86" t="str">
        <f t="shared" si="100"/>
        <v/>
      </c>
      <c r="Z22" s="195"/>
      <c r="AA22" s="189"/>
      <c r="AB22" s="189"/>
      <c r="AC22" s="189"/>
      <c r="AD22" s="189"/>
      <c r="AE22" s="203"/>
      <c r="AF22" s="168"/>
      <c r="AG22" s="46" t="str">
        <f t="shared" si="101"/>
        <v/>
      </c>
      <c r="AH22" s="57"/>
      <c r="AI22" s="46" t="s">
        <v>31</v>
      </c>
      <c r="AJ22" s="63"/>
      <c r="AK22" s="46" t="str">
        <f t="shared" si="102"/>
        <v/>
      </c>
      <c r="AL22" s="168"/>
      <c r="AM22" s="46" t="str">
        <f t="shared" si="103"/>
        <v/>
      </c>
      <c r="AN22" s="57"/>
      <c r="AO22" s="46"/>
      <c r="AP22" s="63"/>
      <c r="AQ22" s="46" t="str">
        <f t="shared" si="104"/>
        <v/>
      </c>
      <c r="AR22" s="168"/>
      <c r="AS22" s="46" t="str">
        <f t="shared" si="105"/>
        <v/>
      </c>
      <c r="AT22" s="57"/>
      <c r="AU22" s="46"/>
      <c r="AV22" s="63"/>
      <c r="AW22" s="46" t="str">
        <f t="shared" si="106"/>
        <v/>
      </c>
      <c r="AX22" s="168"/>
      <c r="AY22" s="46" t="str">
        <f t="shared" si="107"/>
        <v/>
      </c>
      <c r="AZ22" s="57"/>
      <c r="BA22" s="46" t="s">
        <v>31</v>
      </c>
      <c r="BB22" s="63"/>
      <c r="BC22" s="46" t="str">
        <f t="shared" si="108"/>
        <v/>
      </c>
      <c r="BD22" s="168"/>
      <c r="BE22" s="46" t="str">
        <f t="shared" si="109"/>
        <v/>
      </c>
      <c r="BF22" s="57"/>
      <c r="BG22" s="46" t="s">
        <v>31</v>
      </c>
      <c r="BH22" s="63"/>
      <c r="BI22" s="46" t="str">
        <f t="shared" si="110"/>
        <v/>
      </c>
      <c r="BJ22" s="172"/>
      <c r="BK22" s="172"/>
      <c r="BL22" s="172"/>
      <c r="BM22" s="172"/>
      <c r="BN22" s="172"/>
      <c r="BO22" s="172"/>
      <c r="BP22" s="172"/>
      <c r="BQ22" s="172"/>
      <c r="BR22" s="172"/>
      <c r="BS22" s="172"/>
      <c r="BT22" s="172"/>
      <c r="BU22" s="172"/>
      <c r="BV22" s="172"/>
      <c r="BW22" s="178"/>
      <c r="BZ22" s="117"/>
    </row>
    <row r="23" spans="1:82" ht="12" hidden="1" customHeight="1">
      <c r="A23" s="269"/>
      <c r="B23" s="191"/>
      <c r="C23" s="119" t="str">
        <f t="shared" si="89"/>
        <v/>
      </c>
      <c r="D23" s="74">
        <f t="shared" si="85"/>
        <v>0</v>
      </c>
      <c r="E23" s="74" t="s">
        <v>31</v>
      </c>
      <c r="F23" s="74">
        <f t="shared" si="90"/>
        <v>0</v>
      </c>
      <c r="G23" s="90" t="str">
        <f t="shared" si="91"/>
        <v/>
      </c>
      <c r="H23" s="236"/>
      <c r="I23" s="74" t="str">
        <f t="shared" si="92"/>
        <v/>
      </c>
      <c r="J23" s="74">
        <f t="shared" si="86"/>
        <v>0</v>
      </c>
      <c r="K23" s="74" t="s">
        <v>31</v>
      </c>
      <c r="L23" s="75">
        <f t="shared" si="93"/>
        <v>0</v>
      </c>
      <c r="M23" s="90" t="str">
        <f t="shared" si="94"/>
        <v/>
      </c>
      <c r="N23" s="191"/>
      <c r="O23" s="74" t="str">
        <f t="shared" si="95"/>
        <v/>
      </c>
      <c r="P23" s="74">
        <f t="shared" si="87"/>
        <v>0</v>
      </c>
      <c r="Q23" s="74" t="s">
        <v>31</v>
      </c>
      <c r="R23" s="75">
        <f t="shared" si="96"/>
        <v>0</v>
      </c>
      <c r="S23" s="90" t="str">
        <f t="shared" si="97"/>
        <v/>
      </c>
      <c r="T23" s="191"/>
      <c r="U23" s="72" t="str">
        <f t="shared" si="98"/>
        <v/>
      </c>
      <c r="V23" s="74">
        <f t="shared" si="88"/>
        <v>0</v>
      </c>
      <c r="W23" s="74" t="s">
        <v>31</v>
      </c>
      <c r="X23" s="75">
        <f t="shared" si="99"/>
        <v>0</v>
      </c>
      <c r="Y23" s="90" t="str">
        <f t="shared" si="100"/>
        <v/>
      </c>
      <c r="Z23" s="196"/>
      <c r="AA23" s="198"/>
      <c r="AB23" s="198"/>
      <c r="AC23" s="198"/>
      <c r="AD23" s="198"/>
      <c r="AE23" s="204"/>
      <c r="AF23" s="191"/>
      <c r="AG23" s="46" t="str">
        <f t="shared" si="101"/>
        <v/>
      </c>
      <c r="AH23" s="76"/>
      <c r="AI23" s="46" t="s">
        <v>31</v>
      </c>
      <c r="AJ23" s="77"/>
      <c r="AK23" s="46" t="str">
        <f t="shared" si="102"/>
        <v/>
      </c>
      <c r="AL23" s="191"/>
      <c r="AM23" s="46" t="str">
        <f t="shared" si="103"/>
        <v/>
      </c>
      <c r="AN23" s="76"/>
      <c r="AO23" s="68" t="s">
        <v>31</v>
      </c>
      <c r="AP23" s="77"/>
      <c r="AQ23" s="46" t="str">
        <f t="shared" si="104"/>
        <v/>
      </c>
      <c r="AR23" s="191"/>
      <c r="AS23" s="46" t="str">
        <f t="shared" si="105"/>
        <v/>
      </c>
      <c r="AT23" s="76"/>
      <c r="AU23" s="68" t="s">
        <v>31</v>
      </c>
      <c r="AV23" s="77"/>
      <c r="AW23" s="46" t="str">
        <f t="shared" si="106"/>
        <v/>
      </c>
      <c r="AX23" s="191"/>
      <c r="AY23" s="46" t="str">
        <f t="shared" si="107"/>
        <v/>
      </c>
      <c r="AZ23" s="76"/>
      <c r="BA23" s="68" t="s">
        <v>31</v>
      </c>
      <c r="BB23" s="77"/>
      <c r="BC23" s="46" t="str">
        <f t="shared" si="108"/>
        <v/>
      </c>
      <c r="BD23" s="191"/>
      <c r="BE23" s="46" t="str">
        <f t="shared" si="109"/>
        <v/>
      </c>
      <c r="BF23" s="76"/>
      <c r="BG23" s="68" t="s">
        <v>31</v>
      </c>
      <c r="BH23" s="77"/>
      <c r="BI23" s="46" t="str">
        <f t="shared" si="110"/>
        <v/>
      </c>
      <c r="BJ23" s="173"/>
      <c r="BK23" s="173"/>
      <c r="BL23" s="173"/>
      <c r="BM23" s="173"/>
      <c r="BN23" s="173"/>
      <c r="BO23" s="173"/>
      <c r="BP23" s="173"/>
      <c r="BQ23" s="173"/>
      <c r="BR23" s="173"/>
      <c r="BS23" s="173"/>
      <c r="BT23" s="173"/>
      <c r="BU23" s="173"/>
      <c r="BV23" s="173"/>
      <c r="BW23" s="250"/>
      <c r="BZ23" s="117"/>
    </row>
    <row r="24" spans="1:82" ht="12" hidden="1" customHeight="1">
      <c r="A24" s="120">
        <f>Z2</f>
        <v>0</v>
      </c>
      <c r="B24" s="270">
        <f>$AF$4</f>
        <v>0</v>
      </c>
      <c r="C24" s="121"/>
      <c r="D24" s="35" t="str">
        <f t="shared" ref="D24:D27" si="111">AJ4</f>
        <v/>
      </c>
      <c r="E24" s="35" t="s">
        <v>31</v>
      </c>
      <c r="F24" s="35" t="str">
        <f>AG4</f>
        <v/>
      </c>
      <c r="G24" s="115"/>
      <c r="H24" s="259" t="str">
        <f>AF8</f>
        <v>⑥</v>
      </c>
      <c r="I24" s="35"/>
      <c r="J24" s="35" t="str">
        <f t="shared" ref="J24:J27" si="112">AJ8</f>
        <v/>
      </c>
      <c r="K24" s="35" t="s">
        <v>31</v>
      </c>
      <c r="L24" s="114" t="str">
        <f>AG8</f>
        <v/>
      </c>
      <c r="M24" s="115"/>
      <c r="N24" s="167">
        <f>$AF$12</f>
        <v>0</v>
      </c>
      <c r="O24" s="35"/>
      <c r="P24" s="35" t="str">
        <f t="shared" ref="P24:P27" si="113">AJ12</f>
        <v/>
      </c>
      <c r="Q24" s="35" t="s">
        <v>31</v>
      </c>
      <c r="R24" s="114" t="str">
        <f>AG12</f>
        <v/>
      </c>
      <c r="S24" s="115"/>
      <c r="T24" s="167" t="str">
        <f>AF16</f>
        <v>⑫</v>
      </c>
      <c r="U24" s="32"/>
      <c r="V24" s="35" t="str">
        <f t="shared" ref="V24:V27" si="114">AJ16</f>
        <v/>
      </c>
      <c r="W24" s="35" t="s">
        <v>31</v>
      </c>
      <c r="X24" s="114" t="str">
        <f>AG16</f>
        <v/>
      </c>
      <c r="Y24" s="115"/>
      <c r="Z24" s="167" t="str">
        <f>AF20</f>
        <v>⑩</v>
      </c>
      <c r="AA24" s="32"/>
      <c r="AB24" s="35" t="str">
        <f t="shared" ref="AB24:AB27" si="115">AJ20</f>
        <v/>
      </c>
      <c r="AC24" s="35" t="s">
        <v>31</v>
      </c>
      <c r="AD24" s="114" t="str">
        <f>AG20</f>
        <v/>
      </c>
      <c r="AE24" s="115"/>
      <c r="AF24" s="200"/>
      <c r="AG24" s="201"/>
      <c r="AH24" s="201"/>
      <c r="AI24" s="201"/>
      <c r="AJ24" s="201"/>
      <c r="AK24" s="202"/>
      <c r="AL24" s="205" t="s">
        <v>29</v>
      </c>
      <c r="AM24" s="26" t="str">
        <f>IF(AN25="","",SUM(AM25:AM27))</f>
        <v/>
      </c>
      <c r="AN24" s="29"/>
      <c r="AO24" s="80" t="s">
        <v>31</v>
      </c>
      <c r="AP24" s="26" t="str">
        <f>IF(AP25="","",SUM(AQ25:AQ27))</f>
        <v/>
      </c>
      <c r="AQ24" s="29"/>
      <c r="AR24" s="170"/>
      <c r="AS24" s="33" t="str">
        <f>IF(AT25="","",SUM(AS25:AS27))</f>
        <v/>
      </c>
      <c r="AT24" s="34"/>
      <c r="AU24" s="54" t="s">
        <v>31</v>
      </c>
      <c r="AV24" s="33" t="str">
        <f>IF(AV25="","",SUM(AW25:AW27))</f>
        <v/>
      </c>
      <c r="AW24" s="34"/>
      <c r="AX24" s="205"/>
      <c r="AY24" s="26" t="str">
        <f>IF(AZ25="","",SUM(AY25:AY27))</f>
        <v/>
      </c>
      <c r="AZ24" s="29"/>
      <c r="BA24" s="80" t="s">
        <v>31</v>
      </c>
      <c r="BB24" s="26" t="str">
        <f>IF(BB25="","",SUM(BC25:BC27))</f>
        <v/>
      </c>
      <c r="BC24" s="29"/>
      <c r="BD24" s="205"/>
      <c r="BE24" s="26" t="str">
        <f>IF(BF25="","",SUM(BE25:BE27))</f>
        <v/>
      </c>
      <c r="BF24" s="29"/>
      <c r="BG24" s="80" t="s">
        <v>31</v>
      </c>
      <c r="BH24" s="26" t="str">
        <f>IF(BH25="","",SUM(BI25:BI27))</f>
        <v/>
      </c>
      <c r="BI24" s="29"/>
      <c r="BJ24" s="171">
        <f>SUMPRODUCT((J24=2)+(P24=2)+(V24=2)+(AB24=2)+(D24=2)+(AM24=2)+(AS24=2)+(AY24=2)+(BE24=2))</f>
        <v>0</v>
      </c>
      <c r="BK24" s="254" t="s">
        <v>31</v>
      </c>
      <c r="BL24" s="171">
        <f>SUMPRODUCT((L24=2)+(R24=2)+(X24=2)+(F24=2)+(AD24=2)+(AP24=2)+(AV24=2)+(BB24=2)+(BH24=2))</f>
        <v>0</v>
      </c>
      <c r="BM24" s="254" t="s">
        <v>31</v>
      </c>
      <c r="BN24" s="171">
        <f>SUMPRODUCT((N24=2)+(T24=2)+(Z24=2)+(H24=2)+(AF24=2)+(AR24=2)+(AX24=2)+(BD24=2)+(BJ24=2))</f>
        <v>0</v>
      </c>
      <c r="BO24" s="180">
        <f>SUM(BJ24*2)+BL24</f>
        <v>0</v>
      </c>
      <c r="BP24" s="248">
        <f>SUM(D24,J24,P24,V24,AB24,AM24,AS24,AY24,BE24)</f>
        <v>0</v>
      </c>
      <c r="BQ24" s="248" t="s">
        <v>31</v>
      </c>
      <c r="BR24" s="248">
        <f>SUM(F24,L24,R24,X24,AD24,AP24,AV24,BB24,BH24)</f>
        <v>0</v>
      </c>
      <c r="BS24" s="176" t="e">
        <f>SUM(BP24/BR24)</f>
        <v>#DIV/0!</v>
      </c>
      <c r="BT24" s="248">
        <f>SUM(J25,J26,J27,P25,P26,P27,V25,V26,V27,AB25,AB26,AB27,AH25,AH26,AH27,AN25,AN26,AN27,AT25,AT26,AT27,AZ25,AZ26,AZ27,BF25,BF26,BF27,D25,D26,D27)</f>
        <v>0</v>
      </c>
      <c r="BU24" s="248">
        <f>SUM(F25,F26,F27,L25,L26,L27,R25,R26,R27,X25,X26,X27,AD25,AD26,AD27,AJ25,AJ26,AJ27,AP25,AP26,AP27,AV25,AV26,AV27,BB25,BB26,BB27,BH25,BH26,BH27)</f>
        <v>0</v>
      </c>
      <c r="BV24" s="176" t="e">
        <f>SUM(BT24/BU24)</f>
        <v>#DIV/0!</v>
      </c>
      <c r="BW24" s="249">
        <f>$BX24</f>
        <v>5</v>
      </c>
      <c r="BX24" s="38">
        <f>RANK(CB24,CB$4:CB$43)</f>
        <v>5</v>
      </c>
      <c r="BY24" s="38">
        <f>BO24</f>
        <v>0</v>
      </c>
      <c r="BZ24" s="117">
        <f>IF(BP24=0,0,IF(BR24=0,9,BS24))</f>
        <v>0</v>
      </c>
      <c r="CA24" s="38">
        <f>IF(BT24=0,0,BV24)</f>
        <v>0</v>
      </c>
      <c r="CB24" s="38">
        <f>BJ24+0.01*BZ24+0.00001*CA24</f>
        <v>0</v>
      </c>
    </row>
    <row r="25" spans="1:82" ht="12" hidden="1" customHeight="1">
      <c r="A25" s="267">
        <f>AF3</f>
        <v>0</v>
      </c>
      <c r="B25" s="168"/>
      <c r="C25" s="118" t="str">
        <f t="shared" ref="C25:C27" si="116">AK5</f>
        <v/>
      </c>
      <c r="D25" s="53">
        <f t="shared" si="111"/>
        <v>0</v>
      </c>
      <c r="E25" s="53" t="s">
        <v>31</v>
      </c>
      <c r="F25" s="53">
        <f t="shared" ref="F25:F27" si="117">AH5</f>
        <v>0</v>
      </c>
      <c r="G25" s="86" t="str">
        <f t="shared" ref="G25:G27" si="118">AG5</f>
        <v/>
      </c>
      <c r="H25" s="235"/>
      <c r="I25" s="53" t="str">
        <f t="shared" ref="I25:I27" si="119">AK9</f>
        <v/>
      </c>
      <c r="J25" s="53">
        <f t="shared" si="112"/>
        <v>0</v>
      </c>
      <c r="K25" s="53" t="s">
        <v>31</v>
      </c>
      <c r="L25" s="62">
        <f t="shared" ref="L25:L27" si="120">AH9</f>
        <v>0</v>
      </c>
      <c r="M25" s="86" t="str">
        <f t="shared" ref="M25:M27" si="121">AG9</f>
        <v/>
      </c>
      <c r="N25" s="168"/>
      <c r="O25" s="53" t="str">
        <f t="shared" ref="O25:O27" si="122">AK13</f>
        <v/>
      </c>
      <c r="P25" s="53">
        <f t="shared" si="113"/>
        <v>0</v>
      </c>
      <c r="Q25" s="53" t="s">
        <v>31</v>
      </c>
      <c r="R25" s="62">
        <f t="shared" ref="R25:R27" si="123">AH13</f>
        <v>0</v>
      </c>
      <c r="S25" s="86">
        <f t="shared" ref="S25:S27" si="124">AG13</f>
        <v>0</v>
      </c>
      <c r="T25" s="168"/>
      <c r="U25" s="50" t="str">
        <f t="shared" ref="U25:U27" si="125">AK17</f>
        <v/>
      </c>
      <c r="V25" s="53">
        <f t="shared" si="114"/>
        <v>0</v>
      </c>
      <c r="W25" s="53" t="s">
        <v>31</v>
      </c>
      <c r="X25" s="62">
        <f t="shared" ref="X25:X27" si="126">AH17</f>
        <v>0</v>
      </c>
      <c r="Y25" s="86" t="str">
        <f t="shared" ref="Y25:Y27" si="127">AG17</f>
        <v/>
      </c>
      <c r="Z25" s="168"/>
      <c r="AA25" s="50" t="str">
        <f t="shared" ref="AA25:AA27" si="128">AK21</f>
        <v/>
      </c>
      <c r="AB25" s="53">
        <f t="shared" si="115"/>
        <v>0</v>
      </c>
      <c r="AC25" s="53" t="s">
        <v>31</v>
      </c>
      <c r="AD25" s="62">
        <f t="shared" ref="AD25:AD27" si="129">AH21</f>
        <v>0</v>
      </c>
      <c r="AE25" s="86" t="str">
        <f t="shared" ref="AE25:AE27" si="130">AG21</f>
        <v/>
      </c>
      <c r="AF25" s="195"/>
      <c r="AG25" s="189"/>
      <c r="AH25" s="189"/>
      <c r="AI25" s="189"/>
      <c r="AJ25" s="189"/>
      <c r="AK25" s="203"/>
      <c r="AL25" s="168"/>
      <c r="AM25" s="46" t="str">
        <f t="shared" ref="AM25:AM27" si="131">IF(AN25="","",IF(AN25&gt;AP25,1,0))</f>
        <v/>
      </c>
      <c r="AN25" s="56"/>
      <c r="AO25" s="46" t="s">
        <v>31</v>
      </c>
      <c r="AP25" s="58"/>
      <c r="AQ25" s="46" t="str">
        <f t="shared" ref="AQ25:AQ27" si="132">IF(AP25="","",IF(AP25&gt;AN25,1,0))</f>
        <v/>
      </c>
      <c r="AR25" s="168"/>
      <c r="AS25" s="53" t="str">
        <f t="shared" ref="AS25:AS27" si="133">IF(AT25="","",IF(AT25&gt;AV25,1,0))</f>
        <v/>
      </c>
      <c r="AT25" s="54"/>
      <c r="AU25" s="53" t="s">
        <v>31</v>
      </c>
      <c r="AV25" s="55"/>
      <c r="AW25" s="53" t="str">
        <f t="shared" ref="AW25:AW27" si="134">IF(AV25="","",IF(AV25&gt;AT25,1,0))</f>
        <v/>
      </c>
      <c r="AX25" s="168"/>
      <c r="AY25" s="46" t="str">
        <f t="shared" ref="AY25:AY27" si="135">IF(AZ25="","",IF(AZ25&gt;BB25,1,0))</f>
        <v/>
      </c>
      <c r="AZ25" s="56"/>
      <c r="BA25" s="46" t="s">
        <v>31</v>
      </c>
      <c r="BB25" s="58"/>
      <c r="BC25" s="46" t="str">
        <f t="shared" ref="BC25:BC27" si="136">IF(BB25="","",IF(BB25&gt;AZ25,1,0))</f>
        <v/>
      </c>
      <c r="BD25" s="168"/>
      <c r="BE25" s="46" t="str">
        <f t="shared" ref="BE25:BE27" si="137">IF(BF25="","",IF(BF25&gt;BH25,1,0))</f>
        <v/>
      </c>
      <c r="BF25" s="56"/>
      <c r="BG25" s="46" t="s">
        <v>31</v>
      </c>
      <c r="BH25" s="58"/>
      <c r="BI25" s="46" t="str">
        <f t="shared" ref="BI25:BI27" si="138">IF(BH25="","",IF(BH25&gt;BF25,1,0))</f>
        <v/>
      </c>
      <c r="BJ25" s="172"/>
      <c r="BK25" s="172"/>
      <c r="BL25" s="172"/>
      <c r="BM25" s="172"/>
      <c r="BN25" s="172"/>
      <c r="BO25" s="172"/>
      <c r="BP25" s="172"/>
      <c r="BQ25" s="172"/>
      <c r="BR25" s="172"/>
      <c r="BS25" s="172"/>
      <c r="BT25" s="172"/>
      <c r="BU25" s="172"/>
      <c r="BV25" s="172"/>
      <c r="BW25" s="178"/>
      <c r="BZ25" s="117"/>
    </row>
    <row r="26" spans="1:82" ht="12" hidden="1" customHeight="1">
      <c r="A26" s="268"/>
      <c r="B26" s="168"/>
      <c r="C26" s="118" t="str">
        <f t="shared" si="116"/>
        <v/>
      </c>
      <c r="D26" s="53">
        <f t="shared" si="111"/>
        <v>0</v>
      </c>
      <c r="E26" s="53" t="s">
        <v>31</v>
      </c>
      <c r="F26" s="53">
        <f t="shared" si="117"/>
        <v>0</v>
      </c>
      <c r="G26" s="86" t="str">
        <f t="shared" si="118"/>
        <v/>
      </c>
      <c r="H26" s="235"/>
      <c r="I26" s="53" t="str">
        <f t="shared" si="119"/>
        <v/>
      </c>
      <c r="J26" s="53">
        <f t="shared" si="112"/>
        <v>0</v>
      </c>
      <c r="K26" s="53"/>
      <c r="L26" s="62">
        <f t="shared" si="120"/>
        <v>0</v>
      </c>
      <c r="M26" s="86" t="str">
        <f t="shared" si="121"/>
        <v/>
      </c>
      <c r="N26" s="168"/>
      <c r="O26" s="53" t="str">
        <f t="shared" si="122"/>
        <v/>
      </c>
      <c r="P26" s="53">
        <f t="shared" si="113"/>
        <v>0</v>
      </c>
      <c r="Q26" s="53"/>
      <c r="R26" s="62">
        <f t="shared" si="123"/>
        <v>0</v>
      </c>
      <c r="S26" s="86">
        <f t="shared" si="124"/>
        <v>0</v>
      </c>
      <c r="T26" s="168"/>
      <c r="U26" s="50" t="str">
        <f t="shared" si="125"/>
        <v/>
      </c>
      <c r="V26" s="53">
        <f t="shared" si="114"/>
        <v>0</v>
      </c>
      <c r="W26" s="53"/>
      <c r="X26" s="62">
        <f t="shared" si="126"/>
        <v>0</v>
      </c>
      <c r="Y26" s="86" t="str">
        <f t="shared" si="127"/>
        <v/>
      </c>
      <c r="Z26" s="168"/>
      <c r="AA26" s="50" t="str">
        <f t="shared" si="128"/>
        <v/>
      </c>
      <c r="AB26" s="53">
        <f t="shared" si="115"/>
        <v>0</v>
      </c>
      <c r="AC26" s="53"/>
      <c r="AD26" s="62">
        <f t="shared" si="129"/>
        <v>0</v>
      </c>
      <c r="AE26" s="86" t="str">
        <f t="shared" si="130"/>
        <v/>
      </c>
      <c r="AF26" s="195"/>
      <c r="AG26" s="189"/>
      <c r="AH26" s="189"/>
      <c r="AI26" s="189"/>
      <c r="AJ26" s="189"/>
      <c r="AK26" s="203"/>
      <c r="AL26" s="168"/>
      <c r="AM26" s="46" t="str">
        <f t="shared" si="131"/>
        <v/>
      </c>
      <c r="AN26" s="57"/>
      <c r="AO26" s="46"/>
      <c r="AP26" s="63"/>
      <c r="AQ26" s="46" t="str">
        <f t="shared" si="132"/>
        <v/>
      </c>
      <c r="AR26" s="168"/>
      <c r="AS26" s="53" t="str">
        <f t="shared" si="133"/>
        <v/>
      </c>
      <c r="AT26" s="53"/>
      <c r="AU26" s="53" t="s">
        <v>31</v>
      </c>
      <c r="AV26" s="62"/>
      <c r="AW26" s="53" t="str">
        <f t="shared" si="134"/>
        <v/>
      </c>
      <c r="AX26" s="168"/>
      <c r="AY26" s="46" t="str">
        <f t="shared" si="135"/>
        <v/>
      </c>
      <c r="AZ26" s="57"/>
      <c r="BA26" s="46" t="s">
        <v>31</v>
      </c>
      <c r="BB26" s="63"/>
      <c r="BC26" s="46" t="str">
        <f t="shared" si="136"/>
        <v/>
      </c>
      <c r="BD26" s="168"/>
      <c r="BE26" s="46" t="str">
        <f t="shared" si="137"/>
        <v/>
      </c>
      <c r="BF26" s="57"/>
      <c r="BG26" s="46" t="s">
        <v>31</v>
      </c>
      <c r="BH26" s="63"/>
      <c r="BI26" s="46" t="str">
        <f t="shared" si="138"/>
        <v/>
      </c>
      <c r="BJ26" s="172"/>
      <c r="BK26" s="172"/>
      <c r="BL26" s="172"/>
      <c r="BM26" s="172"/>
      <c r="BN26" s="172"/>
      <c r="BO26" s="172"/>
      <c r="BP26" s="172"/>
      <c r="BQ26" s="172"/>
      <c r="BR26" s="172"/>
      <c r="BS26" s="172"/>
      <c r="BT26" s="172"/>
      <c r="BU26" s="172"/>
      <c r="BV26" s="172"/>
      <c r="BW26" s="178"/>
      <c r="BZ26" s="117"/>
    </row>
    <row r="27" spans="1:82" ht="12" hidden="1" customHeight="1">
      <c r="A27" s="269"/>
      <c r="B27" s="191"/>
      <c r="C27" s="119" t="str">
        <f t="shared" si="116"/>
        <v/>
      </c>
      <c r="D27" s="74">
        <f t="shared" si="111"/>
        <v>0</v>
      </c>
      <c r="E27" s="74" t="s">
        <v>31</v>
      </c>
      <c r="F27" s="74">
        <f t="shared" si="117"/>
        <v>0</v>
      </c>
      <c r="G27" s="90" t="str">
        <f t="shared" si="118"/>
        <v/>
      </c>
      <c r="H27" s="236"/>
      <c r="I27" s="74" t="str">
        <f t="shared" si="119"/>
        <v/>
      </c>
      <c r="J27" s="74">
        <f t="shared" si="112"/>
        <v>0</v>
      </c>
      <c r="K27" s="74" t="s">
        <v>31</v>
      </c>
      <c r="L27" s="75">
        <f t="shared" si="120"/>
        <v>0</v>
      </c>
      <c r="M27" s="90" t="str">
        <f t="shared" si="121"/>
        <v/>
      </c>
      <c r="N27" s="191"/>
      <c r="O27" s="74" t="str">
        <f t="shared" si="122"/>
        <v/>
      </c>
      <c r="P27" s="74">
        <f t="shared" si="113"/>
        <v>0</v>
      </c>
      <c r="Q27" s="74" t="s">
        <v>31</v>
      </c>
      <c r="R27" s="75">
        <f t="shared" si="123"/>
        <v>0</v>
      </c>
      <c r="S27" s="90" t="str">
        <f t="shared" si="124"/>
        <v/>
      </c>
      <c r="T27" s="191"/>
      <c r="U27" s="72" t="str">
        <f t="shared" si="125"/>
        <v/>
      </c>
      <c r="V27" s="74">
        <f t="shared" si="114"/>
        <v>0</v>
      </c>
      <c r="W27" s="74" t="s">
        <v>31</v>
      </c>
      <c r="X27" s="75">
        <f t="shared" si="126"/>
        <v>0</v>
      </c>
      <c r="Y27" s="90" t="str">
        <f t="shared" si="127"/>
        <v/>
      </c>
      <c r="Z27" s="191"/>
      <c r="AA27" s="72" t="str">
        <f t="shared" si="128"/>
        <v/>
      </c>
      <c r="AB27" s="74">
        <f t="shared" si="115"/>
        <v>0</v>
      </c>
      <c r="AC27" s="74" t="s">
        <v>31</v>
      </c>
      <c r="AD27" s="75">
        <f t="shared" si="129"/>
        <v>0</v>
      </c>
      <c r="AE27" s="90" t="str">
        <f t="shared" si="130"/>
        <v/>
      </c>
      <c r="AF27" s="196"/>
      <c r="AG27" s="198"/>
      <c r="AH27" s="198"/>
      <c r="AI27" s="198"/>
      <c r="AJ27" s="198"/>
      <c r="AK27" s="204"/>
      <c r="AL27" s="191"/>
      <c r="AM27" s="46" t="str">
        <f t="shared" si="131"/>
        <v/>
      </c>
      <c r="AN27" s="76"/>
      <c r="AO27" s="68" t="s">
        <v>31</v>
      </c>
      <c r="AP27" s="77"/>
      <c r="AQ27" s="46" t="str">
        <f t="shared" si="132"/>
        <v/>
      </c>
      <c r="AR27" s="191"/>
      <c r="AS27" s="53" t="str">
        <f t="shared" si="133"/>
        <v/>
      </c>
      <c r="AT27" s="74"/>
      <c r="AU27" s="74" t="s">
        <v>31</v>
      </c>
      <c r="AV27" s="75"/>
      <c r="AW27" s="53" t="str">
        <f t="shared" si="134"/>
        <v/>
      </c>
      <c r="AX27" s="191"/>
      <c r="AY27" s="46" t="str">
        <f t="shared" si="135"/>
        <v/>
      </c>
      <c r="AZ27" s="76"/>
      <c r="BA27" s="68" t="s">
        <v>31</v>
      </c>
      <c r="BB27" s="77"/>
      <c r="BC27" s="46" t="str">
        <f t="shared" si="136"/>
        <v/>
      </c>
      <c r="BD27" s="191"/>
      <c r="BE27" s="46" t="str">
        <f t="shared" si="137"/>
        <v/>
      </c>
      <c r="BF27" s="76"/>
      <c r="BG27" s="68" t="s">
        <v>31</v>
      </c>
      <c r="BH27" s="77"/>
      <c r="BI27" s="46" t="str">
        <f t="shared" si="138"/>
        <v/>
      </c>
      <c r="BJ27" s="173"/>
      <c r="BK27" s="173"/>
      <c r="BL27" s="173"/>
      <c r="BM27" s="173"/>
      <c r="BN27" s="173"/>
      <c r="BO27" s="173"/>
      <c r="BP27" s="173"/>
      <c r="BQ27" s="173"/>
      <c r="BR27" s="173"/>
      <c r="BS27" s="173"/>
      <c r="BT27" s="173"/>
      <c r="BU27" s="173"/>
      <c r="BV27" s="173"/>
      <c r="BW27" s="250"/>
      <c r="BZ27" s="117"/>
    </row>
    <row r="28" spans="1:82" ht="12" hidden="1" customHeight="1">
      <c r="A28" s="111">
        <f>AF2</f>
        <v>0</v>
      </c>
      <c r="B28" s="270">
        <f>$AL$4</f>
        <v>0</v>
      </c>
      <c r="C28" s="121"/>
      <c r="D28" s="35" t="str">
        <f t="shared" ref="D28:D31" si="139">AP4</f>
        <v/>
      </c>
      <c r="E28" s="35" t="s">
        <v>31</v>
      </c>
      <c r="F28" s="35" t="str">
        <f>AM4</f>
        <v/>
      </c>
      <c r="G28" s="115"/>
      <c r="H28" s="259" t="str">
        <f>AL8</f>
        <v>⑭</v>
      </c>
      <c r="I28" s="35"/>
      <c r="J28" s="35" t="str">
        <f>$AP$8</f>
        <v/>
      </c>
      <c r="K28" s="35" t="s">
        <v>31</v>
      </c>
      <c r="L28" s="114" t="str">
        <f>$AM$8</f>
        <v/>
      </c>
      <c r="M28" s="115"/>
      <c r="N28" s="167" t="str">
        <f>AL12</f>
        <v>⑪</v>
      </c>
      <c r="O28" s="35"/>
      <c r="P28" s="35" t="str">
        <f t="shared" ref="P28:P31" si="140">AP12</f>
        <v/>
      </c>
      <c r="Q28" s="35" t="s">
        <v>31</v>
      </c>
      <c r="R28" s="114" t="str">
        <f>AM12</f>
        <v/>
      </c>
      <c r="S28" s="115"/>
      <c r="T28" s="167">
        <f>$AL$16</f>
        <v>0</v>
      </c>
      <c r="U28" s="32"/>
      <c r="V28" s="35" t="str">
        <f t="shared" ref="V28:V31" si="141">AP16</f>
        <v/>
      </c>
      <c r="W28" s="35" t="s">
        <v>31</v>
      </c>
      <c r="X28" s="114" t="str">
        <f>AM16</f>
        <v/>
      </c>
      <c r="Y28" s="115"/>
      <c r="Z28" s="167"/>
      <c r="AA28" s="32"/>
      <c r="AB28" s="35" t="str">
        <f t="shared" ref="AB28:AB31" si="142">AP20</f>
        <v/>
      </c>
      <c r="AC28" s="35" t="s">
        <v>31</v>
      </c>
      <c r="AD28" s="114" t="str">
        <f>AM20</f>
        <v/>
      </c>
      <c r="AE28" s="115"/>
      <c r="AF28" s="167" t="str">
        <f>AL24</f>
        <v>③</v>
      </c>
      <c r="AG28" s="35"/>
      <c r="AH28" s="35" t="str">
        <f t="shared" ref="AH28:AH31" si="143">AP24</f>
        <v/>
      </c>
      <c r="AI28" s="35" t="s">
        <v>31</v>
      </c>
      <c r="AJ28" s="114" t="str">
        <f>AM24</f>
        <v/>
      </c>
      <c r="AK28" s="115"/>
      <c r="AL28" s="200"/>
      <c r="AM28" s="201"/>
      <c r="AN28" s="201"/>
      <c r="AO28" s="201"/>
      <c r="AP28" s="201"/>
      <c r="AQ28" s="202"/>
      <c r="AR28" s="205" t="s">
        <v>41</v>
      </c>
      <c r="AS28" s="26" t="str">
        <f>IF(AT29="","",SUM(AS29:AS31))</f>
        <v/>
      </c>
      <c r="AT28" s="29"/>
      <c r="AU28" s="80" t="s">
        <v>31</v>
      </c>
      <c r="AV28" s="26" t="str">
        <f>IF(AV29="","",SUM(AW29:AW31))</f>
        <v/>
      </c>
      <c r="AW28" s="29"/>
      <c r="AX28" s="205"/>
      <c r="AY28" s="26" t="str">
        <f>IF(AZ29="","",SUM(AY29:AY31))</f>
        <v/>
      </c>
      <c r="AZ28" s="29"/>
      <c r="BA28" s="80" t="s">
        <v>31</v>
      </c>
      <c r="BB28" s="26" t="str">
        <f>IF(BB29="","",SUM(BC29:BC31))</f>
        <v/>
      </c>
      <c r="BC28" s="29"/>
      <c r="BD28" s="205"/>
      <c r="BE28" s="26" t="str">
        <f>IF(BF29="","",SUM(BE29:BE31))</f>
        <v/>
      </c>
      <c r="BF28" s="29"/>
      <c r="BG28" s="80" t="s">
        <v>31</v>
      </c>
      <c r="BH28" s="26" t="str">
        <f>IF(BH29="","",SUM(BI29:BI31))</f>
        <v/>
      </c>
      <c r="BI28" s="29"/>
      <c r="BJ28" s="171">
        <f>SUMPRODUCT((J28=2)+(D28=2)+(P28=2)+(V28=2)+(AB28=2)+(AH28=2)+(AS28=2)+(AY28=2)+(BE28=2))</f>
        <v>0</v>
      </c>
      <c r="BK28" s="254" t="s">
        <v>31</v>
      </c>
      <c r="BL28" s="171">
        <f>SUMPRODUCT((L28=2)+(R28=2)+(X28=2)+(AD28=2)+(AJ28=2)+(AP28=2)+(AV28=2)+(BB28=2)+(BH28=2))</f>
        <v>0</v>
      </c>
      <c r="BM28" s="254" t="s">
        <v>31</v>
      </c>
      <c r="BN28" s="171">
        <f>SUMPRODUCT((N28=2)+(T28=2)+(Z28=2)+(AF28=2)+(AL28=2)+(AR28=2)+(AX28=2)+(BD28=2)+(BJ28=2))</f>
        <v>0</v>
      </c>
      <c r="BO28" s="180">
        <f>SUM(BJ28*2)+BL28</f>
        <v>0</v>
      </c>
      <c r="BP28" s="248">
        <f>SUM(D28,J28,V28,AB28,AH28,P28,AS28,AY28,BE28)</f>
        <v>0</v>
      </c>
      <c r="BQ28" s="248" t="s">
        <v>31</v>
      </c>
      <c r="BR28" s="248">
        <f>SUM(F28,L28,R28,X28,AD28,AJ28,AP28,AV28,BB28,BH28)</f>
        <v>0</v>
      </c>
      <c r="BS28" s="176" t="e">
        <f>SUM(BP28/BR28)</f>
        <v>#DIV/0!</v>
      </c>
      <c r="BT28" s="248">
        <f>SUM(J29,J30,J31,P29,P30,P31,V29,V30,V31,AB29,AB30,AB31,AH29,AH30,AH31,AN29,AN30,AN31,AT29,AT30,AT31,AZ29,AZ30,AZ31,BF29,BF30,BF31,D29,D30,D31)</f>
        <v>0</v>
      </c>
      <c r="BU28" s="248">
        <f>SUM(F29,F30,F31,L29,L30,L31,R29,R30,R31,X29,X30,X31,AD29,AD30,AD31,AJ29,AJ30,AJ31,AP29,AP30,AP31,AV29,AV30,AV31,BB29,BB30,BB31,BH29,BH30,BH31)</f>
        <v>0</v>
      </c>
      <c r="BV28" s="176" t="e">
        <f>SUM(BT28/BU28)</f>
        <v>#DIV/0!</v>
      </c>
      <c r="BW28" s="249">
        <f>$BX28</f>
        <v>5</v>
      </c>
      <c r="BX28" s="38">
        <f>RANK(CB28,CB$4:CB$43)</f>
        <v>5</v>
      </c>
      <c r="BY28" s="38">
        <f>BO28</f>
        <v>0</v>
      </c>
      <c r="BZ28" s="117">
        <f>IF(BP28=0,0,IF(BR28=0,9,BS28))</f>
        <v>0</v>
      </c>
      <c r="CA28" s="38">
        <f>IF(BT28=0,0,BV28)</f>
        <v>0</v>
      </c>
      <c r="CB28" s="38">
        <f>BJ28+0.01*BZ28+0.00001*CA28</f>
        <v>0</v>
      </c>
    </row>
    <row r="29" spans="1:82" ht="12" hidden="1" customHeight="1">
      <c r="A29" s="271">
        <f>AL3</f>
        <v>0</v>
      </c>
      <c r="B29" s="168"/>
      <c r="C29" s="118" t="str">
        <f t="shared" ref="C29:C31" si="144">AQ5</f>
        <v/>
      </c>
      <c r="D29" s="53">
        <f t="shared" si="139"/>
        <v>0</v>
      </c>
      <c r="E29" s="53" t="s">
        <v>31</v>
      </c>
      <c r="F29" s="53">
        <f t="shared" ref="F29:F31" si="145">AN5</f>
        <v>0</v>
      </c>
      <c r="G29" s="86" t="str">
        <f t="shared" ref="G29:G31" si="146">AM5</f>
        <v/>
      </c>
      <c r="H29" s="235"/>
      <c r="I29" s="53" t="str">
        <f t="shared" ref="I29:I31" si="147">AQ5</f>
        <v/>
      </c>
      <c r="J29" s="53">
        <f t="shared" ref="J29:J31" si="148">AP9</f>
        <v>0</v>
      </c>
      <c r="K29" s="53" t="s">
        <v>31</v>
      </c>
      <c r="L29" s="62">
        <f t="shared" ref="L29:L31" si="149">AN9</f>
        <v>0</v>
      </c>
      <c r="M29" s="86" t="str">
        <f t="shared" ref="M29:M31" si="150">AM5</f>
        <v/>
      </c>
      <c r="N29" s="168"/>
      <c r="O29" s="53" t="str">
        <f t="shared" ref="O29:O31" si="151">AQ13</f>
        <v/>
      </c>
      <c r="P29" s="53">
        <f t="shared" si="140"/>
        <v>0</v>
      </c>
      <c r="Q29" s="53" t="s">
        <v>31</v>
      </c>
      <c r="R29" s="62">
        <f t="shared" ref="R29:R31" si="152">AN13</f>
        <v>0</v>
      </c>
      <c r="S29" s="86" t="str">
        <f t="shared" ref="S29:S31" si="153">AM13</f>
        <v/>
      </c>
      <c r="T29" s="168"/>
      <c r="U29" s="50" t="str">
        <f t="shared" ref="U29:U31" si="154">AQ17</f>
        <v/>
      </c>
      <c r="V29" s="53">
        <f t="shared" si="141"/>
        <v>0</v>
      </c>
      <c r="W29" s="53" t="s">
        <v>31</v>
      </c>
      <c r="X29" s="62">
        <f t="shared" ref="X29:X31" si="155">AN17</f>
        <v>0</v>
      </c>
      <c r="Y29" s="86" t="str">
        <f t="shared" ref="Y29:Y31" si="156">AM17</f>
        <v/>
      </c>
      <c r="Z29" s="168"/>
      <c r="AA29" s="50" t="str">
        <f t="shared" ref="AA29:AA31" si="157">AQ21</f>
        <v/>
      </c>
      <c r="AB29" s="53">
        <f t="shared" si="142"/>
        <v>0</v>
      </c>
      <c r="AC29" s="53" t="s">
        <v>31</v>
      </c>
      <c r="AD29" s="62">
        <f t="shared" ref="AD29:AD31" si="158">AN21</f>
        <v>0</v>
      </c>
      <c r="AE29" s="86" t="str">
        <f t="shared" ref="AE29:AE31" si="159">AM21</f>
        <v/>
      </c>
      <c r="AF29" s="168"/>
      <c r="AG29" s="53" t="str">
        <f t="shared" ref="AG29:AG31" si="160">AQ25</f>
        <v/>
      </c>
      <c r="AH29" s="53">
        <f t="shared" si="143"/>
        <v>0</v>
      </c>
      <c r="AI29" s="53" t="s">
        <v>31</v>
      </c>
      <c r="AJ29" s="62">
        <f t="shared" ref="AJ29:AJ31" si="161">AN25</f>
        <v>0</v>
      </c>
      <c r="AK29" s="86" t="str">
        <f t="shared" ref="AK29:AK31" si="162">AM25</f>
        <v/>
      </c>
      <c r="AL29" s="195"/>
      <c r="AM29" s="189"/>
      <c r="AN29" s="189"/>
      <c r="AO29" s="189"/>
      <c r="AP29" s="189"/>
      <c r="AQ29" s="203"/>
      <c r="AR29" s="168"/>
      <c r="AS29" s="46" t="str">
        <f t="shared" ref="AS29:AS31" si="163">IF(AT29="","",IF(AT29&gt;AV29,1,0))</f>
        <v/>
      </c>
      <c r="AT29" s="56"/>
      <c r="AU29" s="46" t="s">
        <v>31</v>
      </c>
      <c r="AV29" s="58"/>
      <c r="AW29" s="46" t="str">
        <f t="shared" ref="AW29:AW31" si="164">IF(AV29="","",IF(AV29&gt;AT29,1,0))</f>
        <v/>
      </c>
      <c r="AX29" s="168"/>
      <c r="AY29" s="46" t="str">
        <f t="shared" ref="AY29:AY31" si="165">IF(AZ29="","",IF(AZ29&gt;BB29,1,0))</f>
        <v/>
      </c>
      <c r="AZ29" s="56"/>
      <c r="BA29" s="46" t="s">
        <v>31</v>
      </c>
      <c r="BB29" s="58"/>
      <c r="BC29" s="46" t="str">
        <f t="shared" ref="BC29:BC31" si="166">IF(BB29="","",IF(BB29&gt;AZ29,1,0))</f>
        <v/>
      </c>
      <c r="BD29" s="168"/>
      <c r="BE29" s="46" t="str">
        <f t="shared" ref="BE29:BE31" si="167">IF(BF29="","",IF(BF29&gt;BH29,1,0))</f>
        <v/>
      </c>
      <c r="BF29" s="56"/>
      <c r="BG29" s="46" t="s">
        <v>31</v>
      </c>
      <c r="BH29" s="58"/>
      <c r="BI29" s="46" t="str">
        <f t="shared" ref="BI29:BI31" si="168">IF(BH29="","",IF(BH29&gt;BF29,1,0))</f>
        <v/>
      </c>
      <c r="BJ29" s="172"/>
      <c r="BK29" s="172"/>
      <c r="BL29" s="172"/>
      <c r="BM29" s="172"/>
      <c r="BN29" s="172"/>
      <c r="BO29" s="172"/>
      <c r="BP29" s="172"/>
      <c r="BQ29" s="172"/>
      <c r="BR29" s="172"/>
      <c r="BS29" s="172"/>
      <c r="BT29" s="172"/>
      <c r="BU29" s="172"/>
      <c r="BV29" s="172"/>
      <c r="BW29" s="178"/>
      <c r="BZ29" s="117"/>
    </row>
    <row r="30" spans="1:82" ht="12" hidden="1" customHeight="1">
      <c r="A30" s="268"/>
      <c r="B30" s="168"/>
      <c r="C30" s="118" t="str">
        <f t="shared" si="144"/>
        <v/>
      </c>
      <c r="D30" s="53">
        <f t="shared" si="139"/>
        <v>0</v>
      </c>
      <c r="E30" s="53" t="s">
        <v>31</v>
      </c>
      <c r="F30" s="53">
        <f t="shared" si="145"/>
        <v>0</v>
      </c>
      <c r="G30" s="86" t="str">
        <f t="shared" si="146"/>
        <v/>
      </c>
      <c r="H30" s="235"/>
      <c r="I30" s="53" t="str">
        <f t="shared" si="147"/>
        <v/>
      </c>
      <c r="J30" s="53">
        <f t="shared" si="148"/>
        <v>0</v>
      </c>
      <c r="K30" s="53" t="s">
        <v>31</v>
      </c>
      <c r="L30" s="62">
        <f t="shared" si="149"/>
        <v>0</v>
      </c>
      <c r="M30" s="86" t="str">
        <f t="shared" si="150"/>
        <v/>
      </c>
      <c r="N30" s="168"/>
      <c r="O30" s="53" t="str">
        <f t="shared" si="151"/>
        <v/>
      </c>
      <c r="P30" s="53">
        <f t="shared" si="140"/>
        <v>0</v>
      </c>
      <c r="Q30" s="53" t="s">
        <v>31</v>
      </c>
      <c r="R30" s="62">
        <f t="shared" si="152"/>
        <v>0</v>
      </c>
      <c r="S30" s="86" t="str">
        <f t="shared" si="153"/>
        <v/>
      </c>
      <c r="T30" s="168"/>
      <c r="U30" s="50" t="str">
        <f t="shared" si="154"/>
        <v/>
      </c>
      <c r="V30" s="53">
        <f t="shared" si="141"/>
        <v>0</v>
      </c>
      <c r="W30" s="53" t="s">
        <v>31</v>
      </c>
      <c r="X30" s="62">
        <f t="shared" si="155"/>
        <v>0</v>
      </c>
      <c r="Y30" s="86" t="str">
        <f t="shared" si="156"/>
        <v/>
      </c>
      <c r="Z30" s="168"/>
      <c r="AA30" s="50" t="str">
        <f t="shared" si="157"/>
        <v/>
      </c>
      <c r="AB30" s="53">
        <f t="shared" si="142"/>
        <v>0</v>
      </c>
      <c r="AC30" s="53" t="s">
        <v>31</v>
      </c>
      <c r="AD30" s="62">
        <f t="shared" si="158"/>
        <v>0</v>
      </c>
      <c r="AE30" s="86" t="str">
        <f t="shared" si="159"/>
        <v/>
      </c>
      <c r="AF30" s="168"/>
      <c r="AG30" s="53" t="str">
        <f t="shared" si="160"/>
        <v/>
      </c>
      <c r="AH30" s="53">
        <f t="shared" si="143"/>
        <v>0</v>
      </c>
      <c r="AI30" s="53" t="s">
        <v>31</v>
      </c>
      <c r="AJ30" s="62">
        <f t="shared" si="161"/>
        <v>0</v>
      </c>
      <c r="AK30" s="86" t="str">
        <f t="shared" si="162"/>
        <v/>
      </c>
      <c r="AL30" s="195"/>
      <c r="AM30" s="189"/>
      <c r="AN30" s="189"/>
      <c r="AO30" s="189"/>
      <c r="AP30" s="189"/>
      <c r="AQ30" s="203"/>
      <c r="AR30" s="168"/>
      <c r="AS30" s="46" t="str">
        <f t="shared" si="163"/>
        <v/>
      </c>
      <c r="AT30" s="57"/>
      <c r="AU30" s="46" t="s">
        <v>31</v>
      </c>
      <c r="AV30" s="63"/>
      <c r="AW30" s="46" t="str">
        <f t="shared" si="164"/>
        <v/>
      </c>
      <c r="AX30" s="168"/>
      <c r="AY30" s="46" t="str">
        <f t="shared" si="165"/>
        <v/>
      </c>
      <c r="AZ30" s="57"/>
      <c r="BA30" s="46" t="s">
        <v>31</v>
      </c>
      <c r="BB30" s="63"/>
      <c r="BC30" s="46" t="str">
        <f t="shared" si="166"/>
        <v/>
      </c>
      <c r="BD30" s="168"/>
      <c r="BE30" s="46" t="str">
        <f t="shared" si="167"/>
        <v/>
      </c>
      <c r="BF30" s="57"/>
      <c r="BG30" s="46" t="s">
        <v>31</v>
      </c>
      <c r="BH30" s="63"/>
      <c r="BI30" s="46" t="str">
        <f t="shared" si="168"/>
        <v/>
      </c>
      <c r="BJ30" s="172"/>
      <c r="BK30" s="172"/>
      <c r="BL30" s="172"/>
      <c r="BM30" s="172"/>
      <c r="BN30" s="172"/>
      <c r="BO30" s="172"/>
      <c r="BP30" s="172"/>
      <c r="BQ30" s="172"/>
      <c r="BR30" s="172"/>
      <c r="BS30" s="172"/>
      <c r="BT30" s="172"/>
      <c r="BU30" s="172"/>
      <c r="BV30" s="172"/>
      <c r="BW30" s="178"/>
      <c r="BZ30" s="117"/>
    </row>
    <row r="31" spans="1:82" ht="12" hidden="1" customHeight="1">
      <c r="A31" s="269"/>
      <c r="B31" s="191"/>
      <c r="C31" s="119" t="str">
        <f t="shared" si="144"/>
        <v/>
      </c>
      <c r="D31" s="74">
        <f t="shared" si="139"/>
        <v>0</v>
      </c>
      <c r="E31" s="74" t="s">
        <v>31</v>
      </c>
      <c r="F31" s="74">
        <f t="shared" si="145"/>
        <v>0</v>
      </c>
      <c r="G31" s="90" t="str">
        <f t="shared" si="146"/>
        <v/>
      </c>
      <c r="H31" s="236"/>
      <c r="I31" s="74" t="str">
        <f t="shared" si="147"/>
        <v/>
      </c>
      <c r="J31" s="74">
        <f t="shared" si="148"/>
        <v>0</v>
      </c>
      <c r="K31" s="74" t="s">
        <v>31</v>
      </c>
      <c r="L31" s="75">
        <f t="shared" si="149"/>
        <v>0</v>
      </c>
      <c r="M31" s="90" t="str">
        <f t="shared" si="150"/>
        <v/>
      </c>
      <c r="N31" s="191"/>
      <c r="O31" s="74" t="str">
        <f t="shared" si="151"/>
        <v/>
      </c>
      <c r="P31" s="74">
        <f t="shared" si="140"/>
        <v>0</v>
      </c>
      <c r="Q31" s="74" t="s">
        <v>31</v>
      </c>
      <c r="R31" s="75">
        <f t="shared" si="152"/>
        <v>0</v>
      </c>
      <c r="S31" s="90" t="str">
        <f t="shared" si="153"/>
        <v/>
      </c>
      <c r="T31" s="191"/>
      <c r="U31" s="72" t="str">
        <f t="shared" si="154"/>
        <v/>
      </c>
      <c r="V31" s="74">
        <f t="shared" si="141"/>
        <v>0</v>
      </c>
      <c r="W31" s="74" t="s">
        <v>31</v>
      </c>
      <c r="X31" s="75">
        <f t="shared" si="155"/>
        <v>0</v>
      </c>
      <c r="Y31" s="90" t="str">
        <f t="shared" si="156"/>
        <v/>
      </c>
      <c r="Z31" s="191"/>
      <c r="AA31" s="50" t="str">
        <f t="shared" si="157"/>
        <v/>
      </c>
      <c r="AB31" s="74">
        <f t="shared" si="142"/>
        <v>0</v>
      </c>
      <c r="AC31" s="74" t="s">
        <v>31</v>
      </c>
      <c r="AD31" s="75">
        <f t="shared" si="158"/>
        <v>0</v>
      </c>
      <c r="AE31" s="90" t="str">
        <f t="shared" si="159"/>
        <v/>
      </c>
      <c r="AF31" s="191"/>
      <c r="AG31" s="74" t="str">
        <f t="shared" si="160"/>
        <v/>
      </c>
      <c r="AH31" s="74">
        <f t="shared" si="143"/>
        <v>0</v>
      </c>
      <c r="AI31" s="74" t="s">
        <v>31</v>
      </c>
      <c r="AJ31" s="75">
        <f t="shared" si="161"/>
        <v>0</v>
      </c>
      <c r="AK31" s="90" t="str">
        <f t="shared" si="162"/>
        <v/>
      </c>
      <c r="AL31" s="196"/>
      <c r="AM31" s="198"/>
      <c r="AN31" s="198"/>
      <c r="AO31" s="198"/>
      <c r="AP31" s="198"/>
      <c r="AQ31" s="204"/>
      <c r="AR31" s="191"/>
      <c r="AS31" s="46" t="str">
        <f t="shared" si="163"/>
        <v/>
      </c>
      <c r="AT31" s="76"/>
      <c r="AU31" s="68" t="s">
        <v>31</v>
      </c>
      <c r="AV31" s="77"/>
      <c r="AW31" s="46" t="str">
        <f t="shared" si="164"/>
        <v/>
      </c>
      <c r="AX31" s="191"/>
      <c r="AY31" s="46" t="str">
        <f t="shared" si="165"/>
        <v/>
      </c>
      <c r="AZ31" s="76"/>
      <c r="BA31" s="68" t="s">
        <v>31</v>
      </c>
      <c r="BB31" s="77"/>
      <c r="BC31" s="46" t="str">
        <f t="shared" si="166"/>
        <v/>
      </c>
      <c r="BD31" s="191"/>
      <c r="BE31" s="46" t="str">
        <f t="shared" si="167"/>
        <v/>
      </c>
      <c r="BF31" s="76"/>
      <c r="BG31" s="68" t="s">
        <v>31</v>
      </c>
      <c r="BH31" s="77"/>
      <c r="BI31" s="46" t="str">
        <f t="shared" si="168"/>
        <v/>
      </c>
      <c r="BJ31" s="173"/>
      <c r="BK31" s="173"/>
      <c r="BL31" s="173"/>
      <c r="BM31" s="173"/>
      <c r="BN31" s="173"/>
      <c r="BO31" s="173"/>
      <c r="BP31" s="173"/>
      <c r="BQ31" s="173"/>
      <c r="BR31" s="173"/>
      <c r="BS31" s="173"/>
      <c r="BT31" s="173"/>
      <c r="BU31" s="173"/>
      <c r="BV31" s="173"/>
      <c r="BW31" s="250"/>
      <c r="BZ31" s="117"/>
    </row>
    <row r="32" spans="1:82" ht="12" hidden="1" customHeight="1">
      <c r="A32" s="111">
        <f>$AR$2</f>
        <v>0</v>
      </c>
      <c r="B32" s="264">
        <f>$AR$4</f>
        <v>0</v>
      </c>
      <c r="C32" s="122"/>
      <c r="D32" s="54" t="str">
        <f t="shared" ref="D32:D35" si="169">AV4</f>
        <v/>
      </c>
      <c r="E32" s="54" t="s">
        <v>31</v>
      </c>
      <c r="F32" s="54" t="str">
        <f>$AS$4</f>
        <v/>
      </c>
      <c r="G32" s="113"/>
      <c r="H32" s="259">
        <f>$AR$8</f>
        <v>0</v>
      </c>
      <c r="I32" s="35"/>
      <c r="J32" s="35" t="str">
        <f t="shared" ref="J32:J35" si="170">AV8</f>
        <v/>
      </c>
      <c r="K32" s="35" t="s">
        <v>31</v>
      </c>
      <c r="L32" s="114" t="str">
        <f>AS8</f>
        <v/>
      </c>
      <c r="M32" s="115"/>
      <c r="N32" s="167">
        <f>$AR$12</f>
        <v>0</v>
      </c>
      <c r="O32" s="35"/>
      <c r="P32" s="35" t="str">
        <f t="shared" ref="P32:P35" si="171">AV12</f>
        <v/>
      </c>
      <c r="Q32" s="35" t="s">
        <v>31</v>
      </c>
      <c r="R32" s="114" t="str">
        <f>AS12</f>
        <v/>
      </c>
      <c r="S32" s="115"/>
      <c r="T32" s="167">
        <f>$AR$16</f>
        <v>0</v>
      </c>
      <c r="U32" s="32"/>
      <c r="V32" s="35" t="str">
        <f t="shared" ref="V32:V35" si="172">AV16</f>
        <v/>
      </c>
      <c r="W32" s="35" t="s">
        <v>31</v>
      </c>
      <c r="X32" s="123" t="str">
        <f>AS16</f>
        <v/>
      </c>
      <c r="Y32" s="115"/>
      <c r="Z32" s="167">
        <f>$AR$20</f>
        <v>0</v>
      </c>
      <c r="AA32" s="32"/>
      <c r="AB32" s="35" t="str">
        <f t="shared" ref="AB32:AB35" si="173">AV20</f>
        <v/>
      </c>
      <c r="AC32" s="35" t="s">
        <v>31</v>
      </c>
      <c r="AD32" s="114" t="str">
        <f>AS20</f>
        <v/>
      </c>
      <c r="AE32" s="115"/>
      <c r="AF32" s="167">
        <f>$AR$24</f>
        <v>0</v>
      </c>
      <c r="AG32" s="35"/>
      <c r="AH32" s="35" t="str">
        <f t="shared" ref="AH32:AH35" si="174">AV24</f>
        <v/>
      </c>
      <c r="AI32" s="35" t="s">
        <v>31</v>
      </c>
      <c r="AJ32" s="114" t="str">
        <f>AS24</f>
        <v/>
      </c>
      <c r="AK32" s="115"/>
      <c r="AL32" s="167" t="str">
        <f>$AR$28</f>
        <v>⑯</v>
      </c>
      <c r="AM32" s="35"/>
      <c r="AN32" s="35" t="str">
        <f t="shared" ref="AN32:AN35" si="175">AV28</f>
        <v/>
      </c>
      <c r="AO32" s="35" t="s">
        <v>31</v>
      </c>
      <c r="AP32" s="114">
        <f t="shared" ref="AP32:AP35" si="176">AT28</f>
        <v>0</v>
      </c>
      <c r="AQ32" s="115"/>
      <c r="AR32" s="170"/>
      <c r="AS32" s="124"/>
      <c r="AT32" s="35"/>
      <c r="AU32" s="35" t="s">
        <v>31</v>
      </c>
      <c r="AV32" s="114"/>
      <c r="AW32" s="125"/>
      <c r="AX32" s="205"/>
      <c r="AY32" s="26" t="str">
        <f>IF(AZ33="","",SUM(AY33:AY35))</f>
        <v/>
      </c>
      <c r="AZ32" s="29"/>
      <c r="BA32" s="80" t="s">
        <v>31</v>
      </c>
      <c r="BB32" s="26" t="str">
        <f>IF(BB33="","",SUM(BC33:BC35))</f>
        <v/>
      </c>
      <c r="BC32" s="29"/>
      <c r="BD32" s="205"/>
      <c r="BE32" s="26" t="str">
        <f>IF(BF33="","",SUM(BE33:BE35))</f>
        <v/>
      </c>
      <c r="BF32" s="29"/>
      <c r="BG32" s="80" t="s">
        <v>31</v>
      </c>
      <c r="BH32" s="26" t="str">
        <f>IF(BH33="","",SUM(BI33:BI35))</f>
        <v/>
      </c>
      <c r="BI32" s="29"/>
      <c r="BJ32" s="171">
        <f>SUMPRODUCT((J32=2)+(P32=2)+(V32=2)+(AB32=2)+(D32=2)+(AH32=2)+(AN32=2)+(AY32=2)+(BE32=2))</f>
        <v>0</v>
      </c>
      <c r="BK32" s="254" t="s">
        <v>31</v>
      </c>
      <c r="BL32" s="171">
        <f>SUMPRODUCT((L32=2)+(R32=2)+(X32=2)+(AD32=2)+(AJ32=2)+(AP32=2)+(F32=2)+(BB32=2)+(BH32=2))</f>
        <v>0</v>
      </c>
      <c r="BM32" s="254" t="s">
        <v>31</v>
      </c>
      <c r="BN32" s="171">
        <f>SUMPRODUCT((N32=2)+(T32=2)+(Z32=2)+(AF32=2)+(AL32=2)+(AR32=2)+(H32=2)+(BD32=2)+(BJ32=2))</f>
        <v>0</v>
      </c>
      <c r="BO32" s="180">
        <f>SUM(BJ32*2)+BL32</f>
        <v>0</v>
      </c>
      <c r="BP32" s="248">
        <f>SUM(D32,J32,P32,V32,AB32,AH32,AN32,AS32,AY32,BE32)</f>
        <v>0</v>
      </c>
      <c r="BQ32" s="248" t="s">
        <v>31</v>
      </c>
      <c r="BR32" s="248">
        <f>SUM(F32,L32,R32,X32,AD32,AJ32,AP32,BB32,BH32)</f>
        <v>0</v>
      </c>
      <c r="BS32" s="176" t="e">
        <f>SUM(BP32/BR32)</f>
        <v>#DIV/0!</v>
      </c>
      <c r="BT32" s="248">
        <f>SUM(J33,J34,J35,P33,P34,P35,V33,V34,V35,AB33,AB34,AB35,AH33,AH34,AH35,AN33,AN34,AN35,AT33,AT34,AT35,AZ33,AZ34,AZ35,BF33,BF34,BF35,D33,D34,D35)</f>
        <v>0</v>
      </c>
      <c r="BU32" s="248">
        <f>SUM(F33,F34,F35,L33,L34,L35,R33,R34,R35,X33,X34,X35,AD33,AD34,AD35,AJ33,AJ34,AJ35,AP33,AP34,AP35,AV33,AV34,AV35,BB33,BB34,BB35,BH33,BH34,BH35)</f>
        <v>0</v>
      </c>
      <c r="BV32" s="176" t="e">
        <f>SUM(BT32/BU32)</f>
        <v>#DIV/0!</v>
      </c>
      <c r="BW32" s="249">
        <f>$BX32</f>
        <v>5</v>
      </c>
      <c r="BX32" s="38">
        <f>RANK(CB32,CB$4:CB$43)</f>
        <v>5</v>
      </c>
      <c r="BY32" s="38">
        <f>BO32</f>
        <v>0</v>
      </c>
      <c r="BZ32" s="117">
        <f>IF(BP32=0,0,IF(BR32=0,9,BS32))</f>
        <v>0</v>
      </c>
      <c r="CA32" s="38">
        <f>IF(BT32=0,0,BV32)</f>
        <v>0</v>
      </c>
      <c r="CB32" s="38">
        <f>BJ32+0.01*BZ32+0.00001*CA32</f>
        <v>0</v>
      </c>
    </row>
    <row r="33" spans="1:80" ht="12" hidden="1" customHeight="1">
      <c r="A33" s="255">
        <f>$AR$3</f>
        <v>0</v>
      </c>
      <c r="B33" s="265"/>
      <c r="C33" s="126" t="str">
        <f t="shared" ref="C33:C35" si="177">AW5</f>
        <v/>
      </c>
      <c r="D33" s="53">
        <f t="shared" si="169"/>
        <v>0</v>
      </c>
      <c r="E33" s="53" t="s">
        <v>31</v>
      </c>
      <c r="F33" s="53">
        <f t="shared" ref="F33:F35" si="178">AT5</f>
        <v>0</v>
      </c>
      <c r="G33" s="86" t="str">
        <f t="shared" ref="G33:G35" si="179">AS5</f>
        <v/>
      </c>
      <c r="H33" s="235"/>
      <c r="I33" s="53" t="str">
        <f t="shared" ref="I33:I35" si="180">AW9</f>
        <v/>
      </c>
      <c r="J33" s="53">
        <f t="shared" si="170"/>
        <v>0</v>
      </c>
      <c r="K33" s="53" t="s">
        <v>31</v>
      </c>
      <c r="L33" s="62">
        <f t="shared" ref="L33:L35" si="181">AT9</f>
        <v>0</v>
      </c>
      <c r="M33" s="86" t="str">
        <f t="shared" ref="M33:M35" si="182">AS9</f>
        <v/>
      </c>
      <c r="N33" s="168"/>
      <c r="O33" s="53" t="str">
        <f t="shared" ref="O33:O35" si="183">AW13</f>
        <v/>
      </c>
      <c r="P33" s="53">
        <f t="shared" si="171"/>
        <v>0</v>
      </c>
      <c r="Q33" s="53" t="s">
        <v>31</v>
      </c>
      <c r="R33" s="62">
        <f t="shared" ref="R33:R35" si="184">AT13</f>
        <v>0</v>
      </c>
      <c r="S33" s="86" t="str">
        <f t="shared" ref="S33:S35" si="185">AS13</f>
        <v/>
      </c>
      <c r="T33" s="168"/>
      <c r="U33" s="50" t="str">
        <f t="shared" ref="U33:U35" si="186">AW17</f>
        <v/>
      </c>
      <c r="V33" s="53">
        <f t="shared" si="172"/>
        <v>0</v>
      </c>
      <c r="W33" s="53" t="s">
        <v>31</v>
      </c>
      <c r="X33" s="127">
        <f t="shared" ref="X33:X35" si="187">AT17</f>
        <v>0</v>
      </c>
      <c r="Y33" s="86" t="str">
        <f t="shared" ref="Y33:Y35" si="188">AS17</f>
        <v/>
      </c>
      <c r="Z33" s="168"/>
      <c r="AA33" s="50" t="str">
        <f t="shared" ref="AA33:AA35" si="189">AW21</f>
        <v/>
      </c>
      <c r="AB33" s="53">
        <f t="shared" si="173"/>
        <v>0</v>
      </c>
      <c r="AC33" s="53" t="s">
        <v>31</v>
      </c>
      <c r="AD33" s="62">
        <f t="shared" ref="AD33:AD35" si="190">AT21</f>
        <v>0</v>
      </c>
      <c r="AE33" s="86" t="str">
        <f t="shared" ref="AE33:AE35" si="191">AS21</f>
        <v/>
      </c>
      <c r="AF33" s="168"/>
      <c r="AG33" s="53" t="str">
        <f t="shared" ref="AG33:AG35" si="192">AW25</f>
        <v/>
      </c>
      <c r="AH33" s="53">
        <f t="shared" si="174"/>
        <v>0</v>
      </c>
      <c r="AI33" s="53" t="s">
        <v>31</v>
      </c>
      <c r="AJ33" s="62">
        <f t="shared" ref="AJ33:AJ35" si="193">AT25</f>
        <v>0</v>
      </c>
      <c r="AK33" s="86" t="str">
        <f t="shared" ref="AK33:AK35" si="194">AS25</f>
        <v/>
      </c>
      <c r="AL33" s="168"/>
      <c r="AM33" s="53" t="str">
        <f t="shared" ref="AM33:AM35" si="195">AW29</f>
        <v/>
      </c>
      <c r="AN33" s="53">
        <f t="shared" si="175"/>
        <v>0</v>
      </c>
      <c r="AO33" s="53" t="s">
        <v>31</v>
      </c>
      <c r="AP33" s="62">
        <f t="shared" si="176"/>
        <v>0</v>
      </c>
      <c r="AQ33" s="86" t="str">
        <f t="shared" ref="AQ33:AQ35" si="196">AS29</f>
        <v/>
      </c>
      <c r="AR33" s="168"/>
      <c r="AS33" s="128"/>
      <c r="AT33" s="53"/>
      <c r="AU33" s="53" t="s">
        <v>31</v>
      </c>
      <c r="AV33" s="62"/>
      <c r="AW33" s="129"/>
      <c r="AX33" s="168"/>
      <c r="AY33" s="46" t="str">
        <f t="shared" ref="AY33:AY35" si="197">IF(AZ33="","",IF(AZ33&gt;BB33,1,0))</f>
        <v/>
      </c>
      <c r="AZ33" s="56"/>
      <c r="BA33" s="46" t="s">
        <v>31</v>
      </c>
      <c r="BB33" s="58"/>
      <c r="BC33" s="46" t="str">
        <f t="shared" ref="BC33:BC35" si="198">IF(BB33="","",IF(BB33&gt;AZ33,1,0))</f>
        <v/>
      </c>
      <c r="BD33" s="168"/>
      <c r="BE33" s="46" t="str">
        <f t="shared" ref="BE33:BE35" si="199">IF(BF33="","",IF(BF33&gt;BH33,1,0))</f>
        <v/>
      </c>
      <c r="BF33" s="56"/>
      <c r="BG33" s="46" t="s">
        <v>31</v>
      </c>
      <c r="BH33" s="58"/>
      <c r="BI33" s="46" t="str">
        <f t="shared" ref="BI33:BI35" si="200">IF(BH33="","",IF(BH33&gt;BF33,1,0))</f>
        <v/>
      </c>
      <c r="BJ33" s="172"/>
      <c r="BK33" s="172"/>
      <c r="BL33" s="172"/>
      <c r="BM33" s="172"/>
      <c r="BN33" s="172"/>
      <c r="BO33" s="172"/>
      <c r="BP33" s="172"/>
      <c r="BQ33" s="172"/>
      <c r="BR33" s="172"/>
      <c r="BS33" s="172"/>
      <c r="BT33" s="172"/>
      <c r="BU33" s="172"/>
      <c r="BV33" s="172"/>
      <c r="BW33" s="178"/>
      <c r="BZ33" s="117"/>
    </row>
    <row r="34" spans="1:80" ht="12" hidden="1" customHeight="1">
      <c r="A34" s="186"/>
      <c r="B34" s="265"/>
      <c r="C34" s="126" t="str">
        <f t="shared" si="177"/>
        <v/>
      </c>
      <c r="D34" s="53">
        <f t="shared" si="169"/>
        <v>0</v>
      </c>
      <c r="E34" s="53" t="s">
        <v>31</v>
      </c>
      <c r="F34" s="53">
        <f t="shared" si="178"/>
        <v>0</v>
      </c>
      <c r="G34" s="86" t="str">
        <f t="shared" si="179"/>
        <v/>
      </c>
      <c r="H34" s="235"/>
      <c r="I34" s="53" t="str">
        <f t="shared" si="180"/>
        <v/>
      </c>
      <c r="J34" s="53">
        <f t="shared" si="170"/>
        <v>0</v>
      </c>
      <c r="K34" s="53" t="s">
        <v>31</v>
      </c>
      <c r="L34" s="62">
        <f t="shared" si="181"/>
        <v>0</v>
      </c>
      <c r="M34" s="86" t="str">
        <f t="shared" si="182"/>
        <v/>
      </c>
      <c r="N34" s="168"/>
      <c r="O34" s="53" t="str">
        <f t="shared" si="183"/>
        <v/>
      </c>
      <c r="P34" s="53">
        <f t="shared" si="171"/>
        <v>0</v>
      </c>
      <c r="Q34" s="53" t="s">
        <v>31</v>
      </c>
      <c r="R34" s="62">
        <f t="shared" si="184"/>
        <v>0</v>
      </c>
      <c r="S34" s="86" t="str">
        <f t="shared" si="185"/>
        <v/>
      </c>
      <c r="T34" s="168"/>
      <c r="U34" s="50" t="str">
        <f t="shared" si="186"/>
        <v/>
      </c>
      <c r="V34" s="53">
        <f t="shared" si="172"/>
        <v>0</v>
      </c>
      <c r="W34" s="53" t="s">
        <v>31</v>
      </c>
      <c r="X34" s="127">
        <f t="shared" si="187"/>
        <v>0</v>
      </c>
      <c r="Y34" s="86" t="str">
        <f t="shared" si="188"/>
        <v/>
      </c>
      <c r="Z34" s="168"/>
      <c r="AA34" s="50" t="str">
        <f t="shared" si="189"/>
        <v/>
      </c>
      <c r="AB34" s="53">
        <f t="shared" si="173"/>
        <v>0</v>
      </c>
      <c r="AC34" s="53" t="s">
        <v>31</v>
      </c>
      <c r="AD34" s="62">
        <f t="shared" si="190"/>
        <v>0</v>
      </c>
      <c r="AE34" s="86" t="str">
        <f t="shared" si="191"/>
        <v/>
      </c>
      <c r="AF34" s="168"/>
      <c r="AG34" s="53" t="str">
        <f t="shared" si="192"/>
        <v/>
      </c>
      <c r="AH34" s="53">
        <f t="shared" si="174"/>
        <v>0</v>
      </c>
      <c r="AI34" s="53" t="s">
        <v>31</v>
      </c>
      <c r="AJ34" s="62">
        <f t="shared" si="193"/>
        <v>0</v>
      </c>
      <c r="AK34" s="86" t="str">
        <f t="shared" si="194"/>
        <v/>
      </c>
      <c r="AL34" s="168"/>
      <c r="AM34" s="53" t="str">
        <f t="shared" si="195"/>
        <v/>
      </c>
      <c r="AN34" s="53">
        <f t="shared" si="175"/>
        <v>0</v>
      </c>
      <c r="AO34" s="53" t="s">
        <v>31</v>
      </c>
      <c r="AP34" s="62">
        <f t="shared" si="176"/>
        <v>0</v>
      </c>
      <c r="AQ34" s="86" t="str">
        <f t="shared" si="196"/>
        <v/>
      </c>
      <c r="AR34" s="168"/>
      <c r="AS34" s="128"/>
      <c r="AT34" s="53"/>
      <c r="AU34" s="53" t="s">
        <v>31</v>
      </c>
      <c r="AV34" s="62"/>
      <c r="AW34" s="129"/>
      <c r="AX34" s="168"/>
      <c r="AY34" s="46" t="str">
        <f t="shared" si="197"/>
        <v/>
      </c>
      <c r="AZ34" s="57"/>
      <c r="BA34" s="46" t="s">
        <v>31</v>
      </c>
      <c r="BB34" s="63"/>
      <c r="BC34" s="46" t="str">
        <f t="shared" si="198"/>
        <v/>
      </c>
      <c r="BD34" s="168"/>
      <c r="BE34" s="46" t="str">
        <f t="shared" si="199"/>
        <v/>
      </c>
      <c r="BF34" s="57"/>
      <c r="BG34" s="46" t="s">
        <v>31</v>
      </c>
      <c r="BH34" s="63"/>
      <c r="BI34" s="46" t="str">
        <f t="shared" si="200"/>
        <v/>
      </c>
      <c r="BJ34" s="172"/>
      <c r="BK34" s="172"/>
      <c r="BL34" s="172"/>
      <c r="BM34" s="172"/>
      <c r="BN34" s="172"/>
      <c r="BO34" s="172"/>
      <c r="BP34" s="172"/>
      <c r="BQ34" s="172"/>
      <c r="BR34" s="172"/>
      <c r="BS34" s="172"/>
      <c r="BT34" s="172"/>
      <c r="BU34" s="172"/>
      <c r="BV34" s="172"/>
      <c r="BW34" s="178"/>
      <c r="BZ34" s="117"/>
    </row>
    <row r="35" spans="1:80" ht="12" hidden="1" customHeight="1">
      <c r="A35" s="187"/>
      <c r="B35" s="266"/>
      <c r="C35" s="130" t="str">
        <f t="shared" si="177"/>
        <v/>
      </c>
      <c r="D35" s="74">
        <f t="shared" si="169"/>
        <v>0</v>
      </c>
      <c r="E35" s="74" t="s">
        <v>31</v>
      </c>
      <c r="F35" s="74">
        <f t="shared" si="178"/>
        <v>0</v>
      </c>
      <c r="G35" s="90" t="str">
        <f t="shared" si="179"/>
        <v/>
      </c>
      <c r="H35" s="236"/>
      <c r="I35" s="74" t="str">
        <f t="shared" si="180"/>
        <v/>
      </c>
      <c r="J35" s="74">
        <f t="shared" si="170"/>
        <v>0</v>
      </c>
      <c r="K35" s="74" t="s">
        <v>31</v>
      </c>
      <c r="L35" s="75">
        <f t="shared" si="181"/>
        <v>0</v>
      </c>
      <c r="M35" s="90" t="str">
        <f t="shared" si="182"/>
        <v/>
      </c>
      <c r="N35" s="191"/>
      <c r="O35" s="74" t="str">
        <f t="shared" si="183"/>
        <v/>
      </c>
      <c r="P35" s="74">
        <f t="shared" si="171"/>
        <v>0</v>
      </c>
      <c r="Q35" s="74" t="s">
        <v>31</v>
      </c>
      <c r="R35" s="75">
        <f t="shared" si="184"/>
        <v>0</v>
      </c>
      <c r="S35" s="90" t="str">
        <f t="shared" si="185"/>
        <v/>
      </c>
      <c r="T35" s="191"/>
      <c r="U35" s="72" t="str">
        <f t="shared" si="186"/>
        <v/>
      </c>
      <c r="V35" s="74">
        <f t="shared" si="172"/>
        <v>0</v>
      </c>
      <c r="W35" s="74" t="s">
        <v>31</v>
      </c>
      <c r="X35" s="131">
        <f t="shared" si="187"/>
        <v>0</v>
      </c>
      <c r="Y35" s="90" t="str">
        <f t="shared" si="188"/>
        <v/>
      </c>
      <c r="Z35" s="191"/>
      <c r="AA35" s="72" t="str">
        <f t="shared" si="189"/>
        <v/>
      </c>
      <c r="AB35" s="74">
        <f t="shared" si="173"/>
        <v>0</v>
      </c>
      <c r="AC35" s="74" t="s">
        <v>31</v>
      </c>
      <c r="AD35" s="75">
        <f t="shared" si="190"/>
        <v>0</v>
      </c>
      <c r="AE35" s="90" t="str">
        <f t="shared" si="191"/>
        <v/>
      </c>
      <c r="AF35" s="191"/>
      <c r="AG35" s="74" t="str">
        <f t="shared" si="192"/>
        <v/>
      </c>
      <c r="AH35" s="74">
        <f t="shared" si="174"/>
        <v>0</v>
      </c>
      <c r="AI35" s="74" t="s">
        <v>31</v>
      </c>
      <c r="AJ35" s="75">
        <f t="shared" si="193"/>
        <v>0</v>
      </c>
      <c r="AK35" s="90" t="str">
        <f t="shared" si="194"/>
        <v/>
      </c>
      <c r="AL35" s="191"/>
      <c r="AM35" s="74" t="str">
        <f t="shared" si="195"/>
        <v/>
      </c>
      <c r="AN35" s="74">
        <f t="shared" si="175"/>
        <v>0</v>
      </c>
      <c r="AO35" s="74" t="s">
        <v>31</v>
      </c>
      <c r="AP35" s="75">
        <f t="shared" si="176"/>
        <v>0</v>
      </c>
      <c r="AQ35" s="90" t="str">
        <f t="shared" si="196"/>
        <v/>
      </c>
      <c r="AR35" s="191"/>
      <c r="AS35" s="132"/>
      <c r="AT35" s="74"/>
      <c r="AU35" s="74" t="s">
        <v>31</v>
      </c>
      <c r="AV35" s="75"/>
      <c r="AW35" s="133"/>
      <c r="AX35" s="191"/>
      <c r="AY35" s="46" t="str">
        <f t="shared" si="197"/>
        <v/>
      </c>
      <c r="AZ35" s="76"/>
      <c r="BA35" s="68" t="s">
        <v>31</v>
      </c>
      <c r="BB35" s="77"/>
      <c r="BC35" s="46" t="str">
        <f t="shared" si="198"/>
        <v/>
      </c>
      <c r="BD35" s="191"/>
      <c r="BE35" s="46" t="str">
        <f t="shared" si="199"/>
        <v/>
      </c>
      <c r="BF35" s="76"/>
      <c r="BG35" s="68" t="s">
        <v>31</v>
      </c>
      <c r="BH35" s="77"/>
      <c r="BI35" s="46" t="str">
        <f t="shared" si="200"/>
        <v/>
      </c>
      <c r="BJ35" s="173"/>
      <c r="BK35" s="173"/>
      <c r="BL35" s="173"/>
      <c r="BM35" s="173"/>
      <c r="BN35" s="173"/>
      <c r="BO35" s="173"/>
      <c r="BP35" s="173"/>
      <c r="BQ35" s="173"/>
      <c r="BR35" s="173"/>
      <c r="BS35" s="173"/>
      <c r="BT35" s="173"/>
      <c r="BU35" s="173"/>
      <c r="BV35" s="173"/>
      <c r="BW35" s="250"/>
      <c r="BZ35" s="117"/>
    </row>
    <row r="36" spans="1:80" ht="12" hidden="1" customHeight="1">
      <c r="A36" s="111">
        <f>$AX$2</f>
        <v>0</v>
      </c>
      <c r="B36" s="261">
        <f>$AX$4</f>
        <v>0</v>
      </c>
      <c r="C36" s="112"/>
      <c r="D36" s="54" t="str">
        <f>$BB$4</f>
        <v/>
      </c>
      <c r="E36" s="54" t="s">
        <v>31</v>
      </c>
      <c r="F36" s="54">
        <f>$AZ$4</f>
        <v>0</v>
      </c>
      <c r="G36" s="113"/>
      <c r="H36" s="259">
        <f>$AX$8</f>
        <v>0</v>
      </c>
      <c r="I36" s="35"/>
      <c r="J36" s="35">
        <f>BC8</f>
        <v>0</v>
      </c>
      <c r="K36" s="35" t="s">
        <v>31</v>
      </c>
      <c r="L36" s="114" t="str">
        <f>AY8</f>
        <v/>
      </c>
      <c r="M36" s="115"/>
      <c r="N36" s="167">
        <f>$AX$12</f>
        <v>0</v>
      </c>
      <c r="O36" s="35"/>
      <c r="P36" s="35">
        <f>BC12</f>
        <v>0</v>
      </c>
      <c r="Q36" s="35" t="s">
        <v>31</v>
      </c>
      <c r="R36" s="35" t="str">
        <f>$AY$12</f>
        <v/>
      </c>
      <c r="S36" s="115"/>
      <c r="T36" s="167">
        <f>$AX$16</f>
        <v>0</v>
      </c>
      <c r="U36" s="32"/>
      <c r="V36" s="35" t="str">
        <f t="shared" ref="V36:V39" si="201">BB16</f>
        <v/>
      </c>
      <c r="W36" s="35" t="s">
        <v>31</v>
      </c>
      <c r="X36" s="114" t="str">
        <f>AY16</f>
        <v/>
      </c>
      <c r="Y36" s="115"/>
      <c r="Z36" s="167">
        <f>$AX$20</f>
        <v>0</v>
      </c>
      <c r="AA36" s="32"/>
      <c r="AB36" s="35" t="str">
        <f t="shared" ref="AB36:AB39" si="202">BB20</f>
        <v/>
      </c>
      <c r="AC36" s="35" t="s">
        <v>31</v>
      </c>
      <c r="AD36" s="114" t="str">
        <f>AY20</f>
        <v/>
      </c>
      <c r="AE36" s="115"/>
      <c r="AF36" s="167">
        <f>$AX$24</f>
        <v>0</v>
      </c>
      <c r="AG36" s="35"/>
      <c r="AH36" s="35" t="str">
        <f t="shared" ref="AH36:AH39" si="203">BB24</f>
        <v/>
      </c>
      <c r="AI36" s="35" t="s">
        <v>31</v>
      </c>
      <c r="AJ36" s="114" t="str">
        <f>AY24</f>
        <v/>
      </c>
      <c r="AK36" s="115"/>
      <c r="AL36" s="167">
        <f>$AX$28</f>
        <v>0</v>
      </c>
      <c r="AM36" s="35"/>
      <c r="AN36" s="35">
        <f>BC28</f>
        <v>0</v>
      </c>
      <c r="AO36" s="35" t="s">
        <v>31</v>
      </c>
      <c r="AP36" s="114" t="str">
        <f>AY28</f>
        <v/>
      </c>
      <c r="AQ36" s="115"/>
      <c r="AR36" s="167">
        <f>$AX$32</f>
        <v>0</v>
      </c>
      <c r="AS36" s="35"/>
      <c r="AT36" s="35" t="str">
        <f t="shared" ref="AT36:AT39" si="204">BB32</f>
        <v/>
      </c>
      <c r="AU36" s="35" t="s">
        <v>31</v>
      </c>
      <c r="AV36" s="114" t="str">
        <f>AY32</f>
        <v/>
      </c>
      <c r="AW36" s="115"/>
      <c r="AX36" s="170"/>
      <c r="AY36" s="124"/>
      <c r="AZ36" s="35"/>
      <c r="BA36" s="35" t="s">
        <v>31</v>
      </c>
      <c r="BB36" s="114"/>
      <c r="BC36" s="115"/>
      <c r="BD36" s="205"/>
      <c r="BE36" s="26" t="str">
        <f>IF(BF37="","",SUM(BE37:BE39))</f>
        <v/>
      </c>
      <c r="BF36" s="29"/>
      <c r="BG36" s="80" t="s">
        <v>31</v>
      </c>
      <c r="BH36" s="26" t="str">
        <f>IF(BH37="","",SUM(BI37:BI39))</f>
        <v/>
      </c>
      <c r="BI36" s="29"/>
      <c r="BJ36" s="171">
        <f>SUMPRODUCT((D36=2)+(J36=2)+(V36=2)+(P36=2)+(AB36=2)+(AH36=2)+(AN36=2)+(AT36=2)+(BE36=2))</f>
        <v>0</v>
      </c>
      <c r="BK36" s="254" t="s">
        <v>31</v>
      </c>
      <c r="BL36" s="171">
        <f>SUMPRODUCT((L36=2)+(R36=2)+(X36=2)+(AC36=2)+(AJ36=2)+(AP36=2)+(AV36=2)+(BB36=2)+(BH36=2))</f>
        <v>0</v>
      </c>
      <c r="BM36" s="254" t="s">
        <v>31</v>
      </c>
      <c r="BN36" s="171">
        <f>SUMPRODUCT((N36=2)+(T36=2)+(Z36=2)+(AE36=2)+(AL36=2)+(AR36=2)+(AX36=2)+(BD36=2)+(BJ36=2))</f>
        <v>0</v>
      </c>
      <c r="BO36" s="180">
        <f>SUM(BJ36*2)+BL36</f>
        <v>0</v>
      </c>
      <c r="BP36" s="248">
        <f>SUM(D36,J36,P36,V36,AB36,AG36,AN36,AT36,BE36)</f>
        <v>0</v>
      </c>
      <c r="BQ36" s="248" t="s">
        <v>31</v>
      </c>
      <c r="BR36" s="248">
        <f>SUM(F36,L36,R36,X36,AD36,AJ36,AP36,AV36,BH36)</f>
        <v>0</v>
      </c>
      <c r="BS36" s="176" t="e">
        <f>SUM(BP36/BR36)</f>
        <v>#DIV/0!</v>
      </c>
      <c r="BT36" s="248">
        <f>SUM(J37,J38,J39,P37,P38,P39,V37,V38,V39,AB37,AB38,AB39,AH37,AH38,AH39,AN37,AN38,AN39,AT37,AT38,AT39,AZ37,AZ38,AZ39,BF37,BF38,BF39,D37,D38,D39)</f>
        <v>0</v>
      </c>
      <c r="BU36" s="248">
        <f>SUM(F37,F38,F39,L37,L38,L39,R37,R38,R39,X37,X38,X39,AD37,AD38,AD39,AJ37,AJ38,AJ39,AP37,AP38,AP39,AV37,AV38,AV39,BB37,BB38,BB39,BH37,BH38,BH39)</f>
        <v>0</v>
      </c>
      <c r="BV36" s="176" t="e">
        <f>SUM(BT36/BU36)</f>
        <v>#DIV/0!</v>
      </c>
      <c r="BW36" s="249">
        <f>$BX36</f>
        <v>5</v>
      </c>
      <c r="BX36" s="38">
        <f>RANK(CB36,CB$4:CB$43)</f>
        <v>5</v>
      </c>
      <c r="BY36" s="38">
        <f>BO36</f>
        <v>0</v>
      </c>
      <c r="BZ36" s="117">
        <f>IF(BP36=0,0,IF(BR36=0,9,BS36))</f>
        <v>0</v>
      </c>
      <c r="CA36" s="38">
        <f>IF(BT36=0,0,BV36)</f>
        <v>0</v>
      </c>
      <c r="CB36" s="38">
        <f>BJ36+0.01*BZ36+0.00001*CA36</f>
        <v>0</v>
      </c>
    </row>
    <row r="37" spans="1:80" ht="12" hidden="1" customHeight="1">
      <c r="A37" s="255">
        <f>$AX$3</f>
        <v>0</v>
      </c>
      <c r="B37" s="168"/>
      <c r="C37" s="118" t="str">
        <f t="shared" ref="C37:C39" si="205">BC5</f>
        <v/>
      </c>
      <c r="D37" s="53">
        <f t="shared" ref="D37:D39" si="206">BB5</f>
        <v>0</v>
      </c>
      <c r="E37" s="53" t="s">
        <v>31</v>
      </c>
      <c r="F37" s="53">
        <f>$AZ$5</f>
        <v>0</v>
      </c>
      <c r="G37" s="86" t="str">
        <f t="shared" ref="G37:G39" si="207">AY5</f>
        <v/>
      </c>
      <c r="H37" s="235"/>
      <c r="I37" s="53" t="str">
        <f t="shared" ref="I37:I39" si="208">BC9</f>
        <v/>
      </c>
      <c r="J37" s="53">
        <f t="shared" ref="J37:J39" si="209">BB9</f>
        <v>0</v>
      </c>
      <c r="K37" s="53" t="s">
        <v>31</v>
      </c>
      <c r="L37" s="62">
        <f t="shared" ref="L37:L39" si="210">AZ9</f>
        <v>0</v>
      </c>
      <c r="M37" s="86" t="str">
        <f t="shared" ref="M37:M39" si="211">AY9</f>
        <v/>
      </c>
      <c r="N37" s="168"/>
      <c r="O37" s="53" t="str">
        <f t="shared" ref="O37:O39" si="212">BC13</f>
        <v/>
      </c>
      <c r="P37" s="52">
        <f t="shared" ref="P37:P39" si="213">BB13</f>
        <v>0</v>
      </c>
      <c r="Q37" s="53" t="s">
        <v>31</v>
      </c>
      <c r="R37" s="53">
        <f t="shared" ref="R37:R39" si="214">AZ13</f>
        <v>0</v>
      </c>
      <c r="S37" s="134" t="str">
        <f t="shared" ref="S37:S39" si="215">AY13</f>
        <v/>
      </c>
      <c r="T37" s="168"/>
      <c r="U37" s="50" t="str">
        <f t="shared" ref="U37:U39" si="216">BC17</f>
        <v/>
      </c>
      <c r="V37" s="52">
        <f t="shared" si="201"/>
        <v>0</v>
      </c>
      <c r="W37" s="53" t="s">
        <v>31</v>
      </c>
      <c r="X37" s="62">
        <f t="shared" ref="X37:X39" si="217">AZ17</f>
        <v>0</v>
      </c>
      <c r="Y37" s="86" t="str">
        <f t="shared" ref="Y37:Y39" si="218">AY17</f>
        <v/>
      </c>
      <c r="Z37" s="168"/>
      <c r="AA37" s="50" t="str">
        <f t="shared" ref="AA37:AA39" si="219">BC21</f>
        <v/>
      </c>
      <c r="AB37" s="53">
        <f t="shared" si="202"/>
        <v>0</v>
      </c>
      <c r="AC37" s="62" t="s">
        <v>31</v>
      </c>
      <c r="AD37" s="62">
        <f t="shared" ref="AD37:AD39" si="220">AZ21</f>
        <v>0</v>
      </c>
      <c r="AE37" s="86" t="str">
        <f t="shared" ref="AE37:AE39" si="221">AY21</f>
        <v/>
      </c>
      <c r="AF37" s="168"/>
      <c r="AG37" s="62" t="str">
        <f t="shared" ref="AG37:AG39" si="222">BC25</f>
        <v/>
      </c>
      <c r="AH37" s="62">
        <f t="shared" si="203"/>
        <v>0</v>
      </c>
      <c r="AI37" s="53" t="s">
        <v>31</v>
      </c>
      <c r="AJ37" s="62">
        <f t="shared" ref="AJ37:AJ39" si="223">AZ25</f>
        <v>0</v>
      </c>
      <c r="AK37" s="86" t="str">
        <f t="shared" ref="AK37:AK39" si="224">AY25</f>
        <v/>
      </c>
      <c r="AL37" s="168"/>
      <c r="AM37" s="53" t="str">
        <f t="shared" ref="AM37:AM39" si="225">BC29</f>
        <v/>
      </c>
      <c r="AN37" s="53">
        <f t="shared" ref="AN37:AN39" si="226">BB29</f>
        <v>0</v>
      </c>
      <c r="AO37" s="53" t="s">
        <v>31</v>
      </c>
      <c r="AP37" s="62">
        <f t="shared" ref="AP37:AP39" si="227">AZ29</f>
        <v>0</v>
      </c>
      <c r="AQ37" s="86" t="str">
        <f t="shared" ref="AQ37:AQ39" si="228">AY29</f>
        <v/>
      </c>
      <c r="AR37" s="168"/>
      <c r="AS37" s="62" t="str">
        <f t="shared" ref="AS37:AS39" si="229">BC33</f>
        <v/>
      </c>
      <c r="AT37" s="53">
        <f t="shared" si="204"/>
        <v>0</v>
      </c>
      <c r="AU37" s="110" t="s">
        <v>31</v>
      </c>
      <c r="AV37" s="62">
        <f t="shared" ref="AV37:AV39" si="230">AZ33</f>
        <v>0</v>
      </c>
      <c r="AW37" s="86" t="str">
        <f t="shared" ref="AW37:AW39" si="231">AY33</f>
        <v/>
      </c>
      <c r="AX37" s="168"/>
      <c r="AY37" s="128"/>
      <c r="AZ37" s="53"/>
      <c r="BA37" s="53" t="s">
        <v>31</v>
      </c>
      <c r="BB37" s="62"/>
      <c r="BC37" s="86"/>
      <c r="BD37" s="168"/>
      <c r="BE37" s="46" t="str">
        <f t="shared" ref="BE37:BE39" si="232">IF(BF37="","",IF(BF37&gt;BH37,1,0))</f>
        <v/>
      </c>
      <c r="BF37" s="56"/>
      <c r="BG37" s="46" t="s">
        <v>31</v>
      </c>
      <c r="BH37" s="58"/>
      <c r="BI37" s="46" t="str">
        <f t="shared" ref="BI37:BI39" si="233">IF(BH37="","",IF(BH37&gt;BF37,1,0))</f>
        <v/>
      </c>
      <c r="BJ37" s="172"/>
      <c r="BK37" s="172"/>
      <c r="BL37" s="172"/>
      <c r="BM37" s="172"/>
      <c r="BN37" s="172"/>
      <c r="BO37" s="172"/>
      <c r="BP37" s="172"/>
      <c r="BQ37" s="172"/>
      <c r="BR37" s="172"/>
      <c r="BS37" s="172"/>
      <c r="BT37" s="172"/>
      <c r="BU37" s="172"/>
      <c r="BV37" s="172"/>
      <c r="BW37" s="178"/>
      <c r="BZ37" s="117"/>
    </row>
    <row r="38" spans="1:80" ht="12" hidden="1" customHeight="1">
      <c r="A38" s="186"/>
      <c r="B38" s="168"/>
      <c r="C38" s="118" t="str">
        <f t="shared" si="205"/>
        <v/>
      </c>
      <c r="D38" s="53">
        <f t="shared" si="206"/>
        <v>0</v>
      </c>
      <c r="E38" s="53" t="s">
        <v>31</v>
      </c>
      <c r="F38" s="53">
        <f t="shared" ref="F38:F39" si="234">AZ6</f>
        <v>0</v>
      </c>
      <c r="G38" s="86" t="str">
        <f t="shared" si="207"/>
        <v/>
      </c>
      <c r="H38" s="235"/>
      <c r="I38" s="53" t="str">
        <f t="shared" si="208"/>
        <v/>
      </c>
      <c r="J38" s="53">
        <f t="shared" si="209"/>
        <v>0</v>
      </c>
      <c r="K38" s="53" t="s">
        <v>31</v>
      </c>
      <c r="L38" s="62">
        <f t="shared" si="210"/>
        <v>0</v>
      </c>
      <c r="M38" s="86" t="str">
        <f t="shared" si="211"/>
        <v/>
      </c>
      <c r="N38" s="168"/>
      <c r="O38" s="53" t="str">
        <f t="shared" si="212"/>
        <v/>
      </c>
      <c r="P38" s="61">
        <f t="shared" si="213"/>
        <v>0</v>
      </c>
      <c r="Q38" s="53" t="s">
        <v>31</v>
      </c>
      <c r="R38" s="53">
        <f t="shared" si="214"/>
        <v>0</v>
      </c>
      <c r="S38" s="86" t="str">
        <f t="shared" si="215"/>
        <v/>
      </c>
      <c r="T38" s="168"/>
      <c r="U38" s="50" t="str">
        <f t="shared" si="216"/>
        <v/>
      </c>
      <c r="V38" s="61">
        <f t="shared" si="201"/>
        <v>0</v>
      </c>
      <c r="W38" s="53" t="s">
        <v>31</v>
      </c>
      <c r="X38" s="62">
        <f t="shared" si="217"/>
        <v>0</v>
      </c>
      <c r="Y38" s="86" t="str">
        <f t="shared" si="218"/>
        <v/>
      </c>
      <c r="Z38" s="168"/>
      <c r="AA38" s="50" t="str">
        <f t="shared" si="219"/>
        <v/>
      </c>
      <c r="AB38" s="53">
        <f t="shared" si="202"/>
        <v>0</v>
      </c>
      <c r="AC38" s="62" t="s">
        <v>31</v>
      </c>
      <c r="AD38" s="62">
        <f t="shared" si="220"/>
        <v>0</v>
      </c>
      <c r="AE38" s="86" t="str">
        <f t="shared" si="221"/>
        <v/>
      </c>
      <c r="AF38" s="168"/>
      <c r="AG38" s="62" t="str">
        <f t="shared" si="222"/>
        <v/>
      </c>
      <c r="AH38" s="62">
        <f t="shared" si="203"/>
        <v>0</v>
      </c>
      <c r="AI38" s="53" t="s">
        <v>31</v>
      </c>
      <c r="AJ38" s="62">
        <f t="shared" si="223"/>
        <v>0</v>
      </c>
      <c r="AK38" s="86" t="str">
        <f t="shared" si="224"/>
        <v/>
      </c>
      <c r="AL38" s="168"/>
      <c r="AM38" s="53" t="str">
        <f t="shared" si="225"/>
        <v/>
      </c>
      <c r="AN38" s="53">
        <f t="shared" si="226"/>
        <v>0</v>
      </c>
      <c r="AO38" s="53" t="s">
        <v>31</v>
      </c>
      <c r="AP38" s="62">
        <f t="shared" si="227"/>
        <v>0</v>
      </c>
      <c r="AQ38" s="86" t="str">
        <f t="shared" si="228"/>
        <v/>
      </c>
      <c r="AR38" s="168"/>
      <c r="AS38" s="62" t="str">
        <f t="shared" si="229"/>
        <v/>
      </c>
      <c r="AT38" s="53">
        <f t="shared" si="204"/>
        <v>0</v>
      </c>
      <c r="AU38" s="110" t="s">
        <v>31</v>
      </c>
      <c r="AV38" s="62">
        <f t="shared" si="230"/>
        <v>0</v>
      </c>
      <c r="AW38" s="86" t="str">
        <f t="shared" si="231"/>
        <v/>
      </c>
      <c r="AX38" s="168"/>
      <c r="AY38" s="128"/>
      <c r="AZ38" s="53"/>
      <c r="BA38" s="53" t="s">
        <v>31</v>
      </c>
      <c r="BB38" s="62"/>
      <c r="BC38" s="86"/>
      <c r="BD38" s="168"/>
      <c r="BE38" s="46" t="str">
        <f t="shared" si="232"/>
        <v/>
      </c>
      <c r="BF38" s="57"/>
      <c r="BG38" s="46" t="s">
        <v>31</v>
      </c>
      <c r="BH38" s="63"/>
      <c r="BI38" s="46" t="str">
        <f t="shared" si="233"/>
        <v/>
      </c>
      <c r="BJ38" s="172"/>
      <c r="BK38" s="172"/>
      <c r="BL38" s="172"/>
      <c r="BM38" s="172"/>
      <c r="BN38" s="172"/>
      <c r="BO38" s="172"/>
      <c r="BP38" s="172"/>
      <c r="BQ38" s="172"/>
      <c r="BR38" s="172"/>
      <c r="BS38" s="172"/>
      <c r="BT38" s="172"/>
      <c r="BU38" s="172"/>
      <c r="BV38" s="172"/>
      <c r="BW38" s="178"/>
      <c r="BZ38" s="117"/>
    </row>
    <row r="39" spans="1:80" ht="12" hidden="1" customHeight="1">
      <c r="A39" s="187"/>
      <c r="B39" s="262"/>
      <c r="C39" s="119" t="str">
        <f t="shared" si="205"/>
        <v/>
      </c>
      <c r="D39" s="74">
        <f t="shared" si="206"/>
        <v>0</v>
      </c>
      <c r="E39" s="74" t="s">
        <v>31</v>
      </c>
      <c r="F39" s="74">
        <f t="shared" si="234"/>
        <v>0</v>
      </c>
      <c r="G39" s="90" t="str">
        <f t="shared" si="207"/>
        <v/>
      </c>
      <c r="H39" s="236"/>
      <c r="I39" s="74" t="str">
        <f t="shared" si="208"/>
        <v/>
      </c>
      <c r="J39" s="74">
        <f t="shared" si="209"/>
        <v>0</v>
      </c>
      <c r="K39" s="74" t="s">
        <v>31</v>
      </c>
      <c r="L39" s="75">
        <f t="shared" si="210"/>
        <v>0</v>
      </c>
      <c r="M39" s="90" t="str">
        <f t="shared" si="211"/>
        <v/>
      </c>
      <c r="N39" s="191"/>
      <c r="O39" s="74" t="str">
        <f t="shared" si="212"/>
        <v/>
      </c>
      <c r="P39" s="73">
        <f t="shared" si="213"/>
        <v>0</v>
      </c>
      <c r="Q39" s="74" t="s">
        <v>31</v>
      </c>
      <c r="R39" s="74">
        <f t="shared" si="214"/>
        <v>0</v>
      </c>
      <c r="S39" s="90" t="str">
        <f t="shared" si="215"/>
        <v/>
      </c>
      <c r="T39" s="191"/>
      <c r="U39" s="72" t="str">
        <f t="shared" si="216"/>
        <v/>
      </c>
      <c r="V39" s="73">
        <f t="shared" si="201"/>
        <v>0</v>
      </c>
      <c r="W39" s="74" t="s">
        <v>31</v>
      </c>
      <c r="X39" s="75">
        <f t="shared" si="217"/>
        <v>0</v>
      </c>
      <c r="Y39" s="90" t="str">
        <f t="shared" si="218"/>
        <v/>
      </c>
      <c r="Z39" s="191"/>
      <c r="AA39" s="72" t="str">
        <f t="shared" si="219"/>
        <v/>
      </c>
      <c r="AB39" s="74">
        <f t="shared" si="202"/>
        <v>0</v>
      </c>
      <c r="AC39" s="75" t="s">
        <v>31</v>
      </c>
      <c r="AD39" s="75">
        <f t="shared" si="220"/>
        <v>0</v>
      </c>
      <c r="AE39" s="90" t="str">
        <f t="shared" si="221"/>
        <v/>
      </c>
      <c r="AF39" s="191"/>
      <c r="AG39" s="75" t="str">
        <f t="shared" si="222"/>
        <v/>
      </c>
      <c r="AH39" s="75">
        <f t="shared" si="203"/>
        <v>0</v>
      </c>
      <c r="AI39" s="74" t="s">
        <v>31</v>
      </c>
      <c r="AJ39" s="75">
        <f t="shared" si="223"/>
        <v>0</v>
      </c>
      <c r="AK39" s="90" t="str">
        <f t="shared" si="224"/>
        <v/>
      </c>
      <c r="AL39" s="191"/>
      <c r="AM39" s="132" t="str">
        <f t="shared" si="225"/>
        <v/>
      </c>
      <c r="AN39" s="135">
        <f t="shared" si="226"/>
        <v>0</v>
      </c>
      <c r="AO39" s="135" t="s">
        <v>31</v>
      </c>
      <c r="AP39" s="136">
        <f t="shared" si="227"/>
        <v>0</v>
      </c>
      <c r="AQ39" s="133" t="str">
        <f t="shared" si="228"/>
        <v/>
      </c>
      <c r="AR39" s="191"/>
      <c r="AS39" s="75" t="str">
        <f t="shared" si="229"/>
        <v/>
      </c>
      <c r="AT39" s="74">
        <f t="shared" si="204"/>
        <v>0</v>
      </c>
      <c r="AU39" s="137" t="s">
        <v>31</v>
      </c>
      <c r="AV39" s="75">
        <f t="shared" si="230"/>
        <v>0</v>
      </c>
      <c r="AW39" s="90" t="str">
        <f t="shared" si="231"/>
        <v/>
      </c>
      <c r="AX39" s="191"/>
      <c r="AY39" s="132"/>
      <c r="AZ39" s="74"/>
      <c r="BA39" s="74" t="s">
        <v>31</v>
      </c>
      <c r="BB39" s="75"/>
      <c r="BC39" s="90"/>
      <c r="BD39" s="191"/>
      <c r="BE39" s="68" t="str">
        <f t="shared" si="232"/>
        <v/>
      </c>
      <c r="BF39" s="76"/>
      <c r="BG39" s="68" t="s">
        <v>31</v>
      </c>
      <c r="BH39" s="77"/>
      <c r="BI39" s="68" t="str">
        <f t="shared" si="233"/>
        <v/>
      </c>
      <c r="BJ39" s="173"/>
      <c r="BK39" s="173"/>
      <c r="BL39" s="173"/>
      <c r="BM39" s="173"/>
      <c r="BN39" s="173"/>
      <c r="BO39" s="173"/>
      <c r="BP39" s="173"/>
      <c r="BQ39" s="173"/>
      <c r="BR39" s="173"/>
      <c r="BS39" s="173"/>
      <c r="BT39" s="173"/>
      <c r="BU39" s="173"/>
      <c r="BV39" s="173"/>
      <c r="BW39" s="250"/>
      <c r="BZ39" s="117"/>
    </row>
    <row r="40" spans="1:80" ht="12" hidden="1" customHeight="1">
      <c r="A40" s="138">
        <f>$BD$2</f>
        <v>0</v>
      </c>
      <c r="B40" s="261">
        <f>$BD$4</f>
        <v>0</v>
      </c>
      <c r="C40" s="112"/>
      <c r="D40" s="54" t="str">
        <f t="shared" ref="D40:D43" si="235">BH4</f>
        <v/>
      </c>
      <c r="E40" s="54" t="s">
        <v>31</v>
      </c>
      <c r="F40" s="54" t="str">
        <f>BE4</f>
        <v/>
      </c>
      <c r="G40" s="113"/>
      <c r="H40" s="259">
        <f>$BD$8</f>
        <v>0</v>
      </c>
      <c r="I40" s="35"/>
      <c r="J40" s="35" t="str">
        <f t="shared" ref="J40:J43" si="236">BH8</f>
        <v/>
      </c>
      <c r="K40" s="35" t="s">
        <v>31</v>
      </c>
      <c r="L40" s="114">
        <f t="shared" ref="L40:L43" si="237">BF8</f>
        <v>0</v>
      </c>
      <c r="M40" s="115"/>
      <c r="N40" s="167">
        <f>$BD$12</f>
        <v>0</v>
      </c>
      <c r="O40" s="35"/>
      <c r="P40" s="35" t="str">
        <f t="shared" ref="P40:P43" si="238">BH12</f>
        <v/>
      </c>
      <c r="Q40" s="35" t="s">
        <v>31</v>
      </c>
      <c r="R40" s="114" t="str">
        <f>$BE$12</f>
        <v/>
      </c>
      <c r="S40" s="115"/>
      <c r="T40" s="167">
        <f>$BD$16</f>
        <v>0</v>
      </c>
      <c r="U40" s="32"/>
      <c r="V40" s="35" t="str">
        <f t="shared" ref="V40:V43" si="239">BH16</f>
        <v/>
      </c>
      <c r="W40" s="35" t="s">
        <v>31</v>
      </c>
      <c r="X40" s="35" t="str">
        <f>BE16</f>
        <v/>
      </c>
      <c r="Y40" s="115"/>
      <c r="Z40" s="167">
        <f>$BD$20</f>
        <v>0</v>
      </c>
      <c r="AA40" s="32"/>
      <c r="AB40" s="35" t="str">
        <f t="shared" ref="AB40:AB43" si="240">BH20</f>
        <v/>
      </c>
      <c r="AC40" s="35" t="s">
        <v>31</v>
      </c>
      <c r="AD40" s="114" t="str">
        <f>BE20</f>
        <v/>
      </c>
      <c r="AE40" s="115"/>
      <c r="AF40" s="167">
        <f>$BD$24</f>
        <v>0</v>
      </c>
      <c r="AG40" s="35"/>
      <c r="AH40" s="35" t="str">
        <f t="shared" ref="AH40:AH43" si="241">BH24</f>
        <v/>
      </c>
      <c r="AI40" s="35" t="s">
        <v>31</v>
      </c>
      <c r="AJ40" s="114">
        <f t="shared" ref="AJ40:AJ43" si="242">BF24</f>
        <v>0</v>
      </c>
      <c r="AK40" s="115"/>
      <c r="AL40" s="167">
        <f>$BD$28</f>
        <v>0</v>
      </c>
      <c r="AM40" s="35"/>
      <c r="AN40" s="35" t="str">
        <f t="shared" ref="AN40:AN43" si="243">BH28</f>
        <v/>
      </c>
      <c r="AO40" s="35" t="s">
        <v>31</v>
      </c>
      <c r="AP40" s="114" t="str">
        <f>BE28</f>
        <v/>
      </c>
      <c r="AQ40" s="115"/>
      <c r="AR40" s="167">
        <f>$BD$32</f>
        <v>0</v>
      </c>
      <c r="AS40" s="35"/>
      <c r="AT40" s="35" t="str">
        <f t="shared" ref="AT40:AT43" si="244">BH32</f>
        <v/>
      </c>
      <c r="AU40" s="35" t="s">
        <v>31</v>
      </c>
      <c r="AV40" s="114" t="str">
        <f>BE32</f>
        <v/>
      </c>
      <c r="AW40" s="115"/>
      <c r="AX40" s="167">
        <f>$BD$36</f>
        <v>0</v>
      </c>
      <c r="AY40" s="128"/>
      <c r="AZ40" s="54" t="str">
        <f t="shared" ref="AZ40:AZ43" si="245">BH36</f>
        <v/>
      </c>
      <c r="BA40" s="54" t="s">
        <v>31</v>
      </c>
      <c r="BB40" s="55" t="str">
        <f>BE36</f>
        <v/>
      </c>
      <c r="BC40" s="139"/>
      <c r="BD40" s="170"/>
      <c r="BE40" s="128"/>
      <c r="BF40" s="54"/>
      <c r="BG40" s="54" t="s">
        <v>31</v>
      </c>
      <c r="BH40" s="55"/>
      <c r="BI40" s="116"/>
      <c r="BJ40" s="171">
        <f>SUMPRODUCT((J40=2)+(P40=2)+(V40=2)+(AB40=2)+(AH40=2)+(D40=2)+(AN40=2)+(AT40=2)+(AZ40=2))</f>
        <v>0</v>
      </c>
      <c r="BK40" s="174" t="s">
        <v>31</v>
      </c>
      <c r="BL40" s="171">
        <f>SUMPRODUCT((L40=2)+(R40=2)+(X40=2)+(AD40=2)+(AJ40=2)+(F40=2)+(AP40=2)+(AV40=2)+(BB40=2))</f>
        <v>0</v>
      </c>
      <c r="BM40" s="174" t="s">
        <v>31</v>
      </c>
      <c r="BN40" s="171">
        <f>SUMPRODUCT((N40=2)+(T40=2)+(Z40=2)+(AF40=2)+(AL40=2)+(H40=2)+(AR40=2)+(AX40=2)+(BD40=2))</f>
        <v>0</v>
      </c>
      <c r="BO40" s="180">
        <f>SUM(BJ40*2)+BL40</f>
        <v>0</v>
      </c>
      <c r="BP40" s="181">
        <f>SUM(D40,J40,P40,V40,AB40,AH40,AN40,AT40,AZ40,BD40)</f>
        <v>0</v>
      </c>
      <c r="BQ40" s="181" t="s">
        <v>31</v>
      </c>
      <c r="BR40" s="181">
        <f>SUM(F40,L40,R40,X40,AD40,AJ40,AP40,AV40,BB40)</f>
        <v>0</v>
      </c>
      <c r="BS40" s="176" t="e">
        <f>SUM(BP40/BR40)</f>
        <v>#DIV/0!</v>
      </c>
      <c r="BT40" s="181">
        <f>SUM(J41,J42,J43,P41,P42,P43,V41,V42,V43,AB41,AB42,AB43,AH41,AH42,AH43,AN41,AN42,AN43,AT41,AT42,AT43,AZ41,AZ42,AZ43,BF41,BF42,BF43,D41,D42,D43)</f>
        <v>0</v>
      </c>
      <c r="BU40" s="181">
        <f>SUM(F41,F42,F43,L41,L42,L43,R41,R42,R43,X41,X42,X43,AD41,AD42,AD43,AJ41,AJ42,AJ43,AP41,AP42,AP43,AV41,AV42,AV43,BB41,BB42,BB43,BH41,BH42,BH43)</f>
        <v>0</v>
      </c>
      <c r="BV40" s="176" t="e">
        <f>SUM(BT40/BU40)</f>
        <v>#DIV/0!</v>
      </c>
      <c r="BW40" s="177">
        <f>$BX40</f>
        <v>5</v>
      </c>
      <c r="BX40" s="38">
        <f>RANK(CB40,CB$4:CB$43)</f>
        <v>5</v>
      </c>
      <c r="BY40" s="38">
        <f>BO40</f>
        <v>0</v>
      </c>
      <c r="BZ40" s="117">
        <f>IF(BP40=0,0,IF(BR40=0,9,BS40))</f>
        <v>0</v>
      </c>
      <c r="CA40" s="38">
        <f>IF(BT40=0,0,BV40)</f>
        <v>0</v>
      </c>
      <c r="CB40" s="38">
        <f>BJ40+0.01*BZ40+0.00001*CA40</f>
        <v>0</v>
      </c>
    </row>
    <row r="41" spans="1:80" ht="12" hidden="1" customHeight="1">
      <c r="A41" s="255">
        <f>$BD$3</f>
        <v>0</v>
      </c>
      <c r="B41" s="168"/>
      <c r="C41" s="118" t="str">
        <f t="shared" ref="C41:C43" si="246">BI5</f>
        <v/>
      </c>
      <c r="D41" s="53">
        <f t="shared" si="235"/>
        <v>0</v>
      </c>
      <c r="E41" s="53" t="s">
        <v>31</v>
      </c>
      <c r="F41" s="53">
        <f t="shared" ref="F41:F43" si="247">BF5</f>
        <v>0</v>
      </c>
      <c r="G41" s="86" t="str">
        <f t="shared" ref="G41:G43" si="248">BE5</f>
        <v/>
      </c>
      <c r="H41" s="235"/>
      <c r="I41" s="53" t="str">
        <f t="shared" ref="I41:I43" si="249">BI9</f>
        <v/>
      </c>
      <c r="J41" s="53">
        <f t="shared" si="236"/>
        <v>0</v>
      </c>
      <c r="K41" s="53" t="s">
        <v>31</v>
      </c>
      <c r="L41" s="62">
        <f t="shared" si="237"/>
        <v>0</v>
      </c>
      <c r="M41" s="86" t="str">
        <f t="shared" ref="M41:M43" si="250">BE9</f>
        <v/>
      </c>
      <c r="N41" s="168"/>
      <c r="O41" s="53" t="str">
        <f t="shared" ref="O41:O43" si="251">BI13</f>
        <v/>
      </c>
      <c r="P41" s="53">
        <f t="shared" si="238"/>
        <v>0</v>
      </c>
      <c r="Q41" s="53" t="s">
        <v>31</v>
      </c>
      <c r="R41" s="62">
        <f t="shared" ref="R41:R43" si="252">BF13</f>
        <v>0</v>
      </c>
      <c r="S41" s="86" t="str">
        <f t="shared" ref="S41:S43" si="253">BE13</f>
        <v/>
      </c>
      <c r="T41" s="168"/>
      <c r="U41" s="50" t="str">
        <f t="shared" ref="U41:U43" si="254">BI17</f>
        <v/>
      </c>
      <c r="V41" s="53">
        <f t="shared" si="239"/>
        <v>0</v>
      </c>
      <c r="W41" s="53" t="s">
        <v>31</v>
      </c>
      <c r="X41" s="53">
        <f t="shared" ref="X41:X43" si="255">BF17</f>
        <v>0</v>
      </c>
      <c r="Y41" s="86" t="str">
        <f t="shared" ref="Y41:Y43" si="256">BE17</f>
        <v/>
      </c>
      <c r="Z41" s="168"/>
      <c r="AA41" s="50" t="str">
        <f t="shared" ref="AA41:AA43" si="257">BI21</f>
        <v/>
      </c>
      <c r="AB41" s="53">
        <f t="shared" si="240"/>
        <v>0</v>
      </c>
      <c r="AC41" s="53" t="s">
        <v>31</v>
      </c>
      <c r="AD41" s="62">
        <f t="shared" ref="AD41:AD43" si="258">BF21</f>
        <v>0</v>
      </c>
      <c r="AE41" s="86" t="str">
        <f t="shared" ref="AE41:AE43" si="259">BE21</f>
        <v/>
      </c>
      <c r="AF41" s="168"/>
      <c r="AG41" s="53" t="str">
        <f t="shared" ref="AG41:AG43" si="260">BI25</f>
        <v/>
      </c>
      <c r="AH41" s="53">
        <f t="shared" si="241"/>
        <v>0</v>
      </c>
      <c r="AI41" s="53" t="s">
        <v>31</v>
      </c>
      <c r="AJ41" s="62">
        <f t="shared" si="242"/>
        <v>0</v>
      </c>
      <c r="AK41" s="86" t="str">
        <f t="shared" ref="AK41:AK43" si="261">BE25</f>
        <v/>
      </c>
      <c r="AL41" s="168"/>
      <c r="AM41" s="53" t="str">
        <f t="shared" ref="AM41:AM43" si="262">BI29</f>
        <v/>
      </c>
      <c r="AN41" s="53">
        <f t="shared" si="243"/>
        <v>0</v>
      </c>
      <c r="AO41" s="53" t="s">
        <v>31</v>
      </c>
      <c r="AP41" s="62">
        <f t="shared" ref="AP41:AP43" si="263">BF29</f>
        <v>0</v>
      </c>
      <c r="AQ41" s="86" t="str">
        <f t="shared" ref="AQ41:AQ43" si="264">BE29</f>
        <v/>
      </c>
      <c r="AR41" s="168"/>
      <c r="AS41" s="53" t="str">
        <f t="shared" ref="AS41:AS43" si="265">BI33</f>
        <v/>
      </c>
      <c r="AT41" s="53">
        <f t="shared" si="244"/>
        <v>0</v>
      </c>
      <c r="AU41" s="53" t="s">
        <v>31</v>
      </c>
      <c r="AV41" s="62">
        <f t="shared" ref="AV41:AV43" si="266">BF33</f>
        <v>0</v>
      </c>
      <c r="AW41" s="86" t="str">
        <f t="shared" ref="AW41:AW43" si="267">BE33</f>
        <v/>
      </c>
      <c r="AX41" s="168"/>
      <c r="AY41" s="53" t="str">
        <f t="shared" ref="AY41:AY43" si="268">BI37</f>
        <v/>
      </c>
      <c r="AZ41" s="53">
        <f t="shared" si="245"/>
        <v>0</v>
      </c>
      <c r="BA41" s="53" t="s">
        <v>31</v>
      </c>
      <c r="BB41" s="62">
        <f t="shared" ref="BB41:BB43" si="269">BF37</f>
        <v>0</v>
      </c>
      <c r="BC41" s="140" t="str">
        <f t="shared" ref="BC41:BC43" si="270">BE37</f>
        <v/>
      </c>
      <c r="BD41" s="168"/>
      <c r="BE41" s="53"/>
      <c r="BF41" s="53"/>
      <c r="BG41" s="53" t="s">
        <v>31</v>
      </c>
      <c r="BH41" s="62"/>
      <c r="BI41" s="53"/>
      <c r="BJ41" s="172"/>
      <c r="BK41" s="172"/>
      <c r="BL41" s="172"/>
      <c r="BM41" s="172"/>
      <c r="BN41" s="172"/>
      <c r="BO41" s="172"/>
      <c r="BP41" s="172"/>
      <c r="BQ41" s="172"/>
      <c r="BR41" s="172"/>
      <c r="BS41" s="172"/>
      <c r="BT41" s="172"/>
      <c r="BU41" s="172"/>
      <c r="BV41" s="172"/>
      <c r="BW41" s="178"/>
      <c r="BZ41" s="117"/>
    </row>
    <row r="42" spans="1:80" ht="12" hidden="1" customHeight="1">
      <c r="A42" s="186"/>
      <c r="B42" s="168"/>
      <c r="C42" s="118" t="str">
        <f t="shared" si="246"/>
        <v/>
      </c>
      <c r="D42" s="53">
        <f t="shared" si="235"/>
        <v>0</v>
      </c>
      <c r="E42" s="53" t="s">
        <v>31</v>
      </c>
      <c r="F42" s="53">
        <f t="shared" si="247"/>
        <v>0</v>
      </c>
      <c r="G42" s="86" t="str">
        <f t="shared" si="248"/>
        <v/>
      </c>
      <c r="H42" s="235"/>
      <c r="I42" s="53" t="str">
        <f t="shared" si="249"/>
        <v/>
      </c>
      <c r="J42" s="53">
        <f t="shared" si="236"/>
        <v>0</v>
      </c>
      <c r="K42" s="53" t="s">
        <v>31</v>
      </c>
      <c r="L42" s="62">
        <f t="shared" si="237"/>
        <v>0</v>
      </c>
      <c r="M42" s="86" t="str">
        <f t="shared" si="250"/>
        <v/>
      </c>
      <c r="N42" s="168"/>
      <c r="O42" s="53" t="str">
        <f t="shared" si="251"/>
        <v/>
      </c>
      <c r="P42" s="53">
        <f t="shared" si="238"/>
        <v>0</v>
      </c>
      <c r="Q42" s="53" t="s">
        <v>31</v>
      </c>
      <c r="R42" s="62">
        <f t="shared" si="252"/>
        <v>0</v>
      </c>
      <c r="S42" s="86" t="str">
        <f t="shared" si="253"/>
        <v/>
      </c>
      <c r="T42" s="168"/>
      <c r="U42" s="50" t="str">
        <f t="shared" si="254"/>
        <v/>
      </c>
      <c r="V42" s="53">
        <f t="shared" si="239"/>
        <v>0</v>
      </c>
      <c r="W42" s="53" t="s">
        <v>31</v>
      </c>
      <c r="X42" s="53">
        <f t="shared" si="255"/>
        <v>0</v>
      </c>
      <c r="Y42" s="86" t="str">
        <f t="shared" si="256"/>
        <v/>
      </c>
      <c r="Z42" s="168"/>
      <c r="AA42" s="50" t="str">
        <f t="shared" si="257"/>
        <v/>
      </c>
      <c r="AB42" s="53">
        <f t="shared" si="240"/>
        <v>0</v>
      </c>
      <c r="AC42" s="53" t="s">
        <v>31</v>
      </c>
      <c r="AD42" s="62">
        <f t="shared" si="258"/>
        <v>0</v>
      </c>
      <c r="AE42" s="86" t="str">
        <f t="shared" si="259"/>
        <v/>
      </c>
      <c r="AF42" s="168"/>
      <c r="AG42" s="53" t="str">
        <f t="shared" si="260"/>
        <v/>
      </c>
      <c r="AH42" s="53">
        <f t="shared" si="241"/>
        <v>0</v>
      </c>
      <c r="AI42" s="53" t="s">
        <v>31</v>
      </c>
      <c r="AJ42" s="62">
        <f t="shared" si="242"/>
        <v>0</v>
      </c>
      <c r="AK42" s="86" t="str">
        <f t="shared" si="261"/>
        <v/>
      </c>
      <c r="AL42" s="168"/>
      <c r="AM42" s="53" t="str">
        <f t="shared" si="262"/>
        <v/>
      </c>
      <c r="AN42" s="53">
        <f t="shared" si="243"/>
        <v>0</v>
      </c>
      <c r="AO42" s="53" t="s">
        <v>31</v>
      </c>
      <c r="AP42" s="62">
        <f t="shared" si="263"/>
        <v>0</v>
      </c>
      <c r="AQ42" s="86" t="str">
        <f t="shared" si="264"/>
        <v/>
      </c>
      <c r="AR42" s="168"/>
      <c r="AS42" s="53" t="str">
        <f t="shared" si="265"/>
        <v/>
      </c>
      <c r="AT42" s="53">
        <f t="shared" si="244"/>
        <v>0</v>
      </c>
      <c r="AU42" s="53" t="s">
        <v>31</v>
      </c>
      <c r="AV42" s="62">
        <f t="shared" si="266"/>
        <v>0</v>
      </c>
      <c r="AW42" s="86" t="str">
        <f t="shared" si="267"/>
        <v/>
      </c>
      <c r="AX42" s="168"/>
      <c r="AY42" s="53" t="str">
        <f t="shared" si="268"/>
        <v/>
      </c>
      <c r="AZ42" s="53">
        <f t="shared" si="245"/>
        <v>0</v>
      </c>
      <c r="BA42" s="53" t="s">
        <v>31</v>
      </c>
      <c r="BB42" s="62">
        <f t="shared" si="269"/>
        <v>0</v>
      </c>
      <c r="BC42" s="141" t="str">
        <f t="shared" si="270"/>
        <v/>
      </c>
      <c r="BD42" s="168"/>
      <c r="BE42" s="53"/>
      <c r="BF42" s="53"/>
      <c r="BG42" s="53" t="s">
        <v>31</v>
      </c>
      <c r="BH42" s="62"/>
      <c r="BI42" s="53"/>
      <c r="BJ42" s="172"/>
      <c r="BK42" s="172"/>
      <c r="BL42" s="172"/>
      <c r="BM42" s="172"/>
      <c r="BN42" s="172"/>
      <c r="BO42" s="172"/>
      <c r="BP42" s="172"/>
      <c r="BQ42" s="172"/>
      <c r="BR42" s="172"/>
      <c r="BS42" s="172"/>
      <c r="BT42" s="172"/>
      <c r="BU42" s="172"/>
      <c r="BV42" s="172"/>
      <c r="BW42" s="178"/>
      <c r="BZ42" s="117"/>
    </row>
    <row r="43" spans="1:80" ht="12" hidden="1" customHeight="1">
      <c r="A43" s="263"/>
      <c r="B43" s="169"/>
      <c r="C43" s="142" t="str">
        <f t="shared" si="246"/>
        <v/>
      </c>
      <c r="D43" s="143">
        <f t="shared" si="235"/>
        <v>0</v>
      </c>
      <c r="E43" s="143" t="s">
        <v>31</v>
      </c>
      <c r="F43" s="143">
        <f t="shared" si="247"/>
        <v>0</v>
      </c>
      <c r="G43" s="144" t="str">
        <f t="shared" si="248"/>
        <v/>
      </c>
      <c r="H43" s="260"/>
      <c r="I43" s="143" t="str">
        <f t="shared" si="249"/>
        <v/>
      </c>
      <c r="J43" s="143">
        <f t="shared" si="236"/>
        <v>0</v>
      </c>
      <c r="K43" s="143" t="s">
        <v>31</v>
      </c>
      <c r="L43" s="145">
        <f t="shared" si="237"/>
        <v>0</v>
      </c>
      <c r="M43" s="144" t="str">
        <f t="shared" si="250"/>
        <v/>
      </c>
      <c r="N43" s="169"/>
      <c r="O43" s="143" t="str">
        <f t="shared" si="251"/>
        <v/>
      </c>
      <c r="P43" s="143">
        <f t="shared" si="238"/>
        <v>0</v>
      </c>
      <c r="Q43" s="143" t="s">
        <v>31</v>
      </c>
      <c r="R43" s="145">
        <f t="shared" si="252"/>
        <v>0</v>
      </c>
      <c r="S43" s="144" t="str">
        <f t="shared" si="253"/>
        <v/>
      </c>
      <c r="T43" s="169"/>
      <c r="U43" s="146" t="str">
        <f t="shared" si="254"/>
        <v/>
      </c>
      <c r="V43" s="143">
        <f t="shared" si="239"/>
        <v>0</v>
      </c>
      <c r="W43" s="143" t="s">
        <v>31</v>
      </c>
      <c r="X43" s="143">
        <f t="shared" si="255"/>
        <v>0</v>
      </c>
      <c r="Y43" s="144" t="str">
        <f t="shared" si="256"/>
        <v/>
      </c>
      <c r="Z43" s="169"/>
      <c r="AA43" s="147" t="str">
        <f t="shared" si="257"/>
        <v/>
      </c>
      <c r="AB43" s="143">
        <f t="shared" si="240"/>
        <v>0</v>
      </c>
      <c r="AC43" s="143" t="s">
        <v>31</v>
      </c>
      <c r="AD43" s="145">
        <f t="shared" si="258"/>
        <v>0</v>
      </c>
      <c r="AE43" s="144" t="str">
        <f t="shared" si="259"/>
        <v/>
      </c>
      <c r="AF43" s="169"/>
      <c r="AG43" s="143" t="str">
        <f t="shared" si="260"/>
        <v/>
      </c>
      <c r="AH43" s="143">
        <f t="shared" si="241"/>
        <v>0</v>
      </c>
      <c r="AI43" s="143" t="s">
        <v>31</v>
      </c>
      <c r="AJ43" s="145">
        <f t="shared" si="242"/>
        <v>0</v>
      </c>
      <c r="AK43" s="144" t="str">
        <f t="shared" si="261"/>
        <v/>
      </c>
      <c r="AL43" s="169"/>
      <c r="AM43" s="143" t="str">
        <f t="shared" si="262"/>
        <v/>
      </c>
      <c r="AN43" s="143">
        <f t="shared" si="243"/>
        <v>0</v>
      </c>
      <c r="AO43" s="143" t="s">
        <v>31</v>
      </c>
      <c r="AP43" s="145">
        <f t="shared" si="263"/>
        <v>0</v>
      </c>
      <c r="AQ43" s="144" t="str">
        <f t="shared" si="264"/>
        <v/>
      </c>
      <c r="AR43" s="169"/>
      <c r="AS43" s="143" t="str">
        <f t="shared" si="265"/>
        <v/>
      </c>
      <c r="AT43" s="143">
        <f t="shared" si="244"/>
        <v>0</v>
      </c>
      <c r="AU43" s="143" t="s">
        <v>31</v>
      </c>
      <c r="AV43" s="145">
        <f t="shared" si="266"/>
        <v>0</v>
      </c>
      <c r="AW43" s="144" t="str">
        <f t="shared" si="267"/>
        <v/>
      </c>
      <c r="AX43" s="169"/>
      <c r="AY43" s="148" t="str">
        <f t="shared" si="268"/>
        <v/>
      </c>
      <c r="AZ43" s="143">
        <f t="shared" si="245"/>
        <v>0</v>
      </c>
      <c r="BA43" s="143" t="s">
        <v>31</v>
      </c>
      <c r="BB43" s="145">
        <f t="shared" si="269"/>
        <v>0</v>
      </c>
      <c r="BC43" s="149" t="str">
        <f t="shared" si="270"/>
        <v/>
      </c>
      <c r="BD43" s="169"/>
      <c r="BE43" s="148"/>
      <c r="BF43" s="143"/>
      <c r="BG43" s="143" t="s">
        <v>31</v>
      </c>
      <c r="BH43" s="145"/>
      <c r="BI43" s="150"/>
      <c r="BJ43" s="173"/>
      <c r="BK43" s="175"/>
      <c r="BL43" s="173"/>
      <c r="BM43" s="175"/>
      <c r="BN43" s="173"/>
      <c r="BO43" s="173"/>
      <c r="BP43" s="175"/>
      <c r="BQ43" s="175"/>
      <c r="BR43" s="175"/>
      <c r="BS43" s="175"/>
      <c r="BT43" s="175"/>
      <c r="BU43" s="175"/>
      <c r="BV43" s="175"/>
      <c r="BW43" s="179"/>
    </row>
    <row r="44" spans="1:80" ht="12.75" customHeight="1">
      <c r="BJ44" s="251"/>
      <c r="BK44" s="252"/>
      <c r="BL44" s="253"/>
      <c r="BM44" s="252"/>
      <c r="BN44" s="252"/>
      <c r="BO44" s="252"/>
      <c r="BP44" s="252"/>
      <c r="BS44" s="39"/>
    </row>
    <row r="45" spans="1:80" ht="12.75" customHeight="1">
      <c r="BS45" s="39"/>
    </row>
    <row r="46" spans="1:80" ht="19.5" customHeight="1"/>
    <row r="48" spans="1:80" ht="16.5" customHeight="1">
      <c r="A48" s="152"/>
      <c r="B48" s="37"/>
      <c r="C48" s="153"/>
      <c r="D48" s="241" t="str">
        <f>IF(BW4="","",VLOOKUP(D50,$BW$4:$CD$19,8,FALSE))</f>
        <v>名古屋支部</v>
      </c>
      <c r="E48" s="242"/>
      <c r="F48" s="243"/>
      <c r="G48" s="154"/>
      <c r="H48" s="37"/>
      <c r="I48" s="155"/>
      <c r="J48" s="241" t="str">
        <f>IF(BW8="","",VLOOKUP(J50,$BW$4:$CD$19,8,FALSE))</f>
        <v>尾張支部</v>
      </c>
      <c r="K48" s="242"/>
      <c r="L48" s="243"/>
      <c r="M48" s="154"/>
      <c r="N48" s="37"/>
      <c r="O48" s="155"/>
      <c r="P48" s="241" t="str">
        <f>IF(BW12="","",VLOOKUP(P50,$BW$4:$CD$19,8,FALSE))</f>
        <v>尾張支部</v>
      </c>
      <c r="Q48" s="242"/>
      <c r="R48" s="243"/>
      <c r="S48" s="154"/>
      <c r="T48" s="37"/>
      <c r="U48" s="155"/>
      <c r="V48" s="241" t="str">
        <f>IF(BW16="","",VLOOKUP(V50,$BW$4:$CD$19,8,FALSE))</f>
        <v>東三河支部</v>
      </c>
      <c r="W48" s="242"/>
      <c r="X48" s="243"/>
    </row>
    <row r="49" spans="1:76" ht="41.25" customHeight="1">
      <c r="A49" s="152" t="str">
        <f>$A$3</f>
        <v>チーム名</v>
      </c>
      <c r="B49" s="37"/>
      <c r="C49" s="153"/>
      <c r="D49" s="241" t="str">
        <f>IF(BW4="","",VLOOKUP(D50,$BW$4:$CC$19,7,FALSE))</f>
        <v>Sheokyu-
（笑球）B</v>
      </c>
      <c r="E49" s="242"/>
      <c r="F49" s="243"/>
      <c r="G49" s="154"/>
      <c r="H49" s="37"/>
      <c r="I49" s="155"/>
      <c r="J49" s="241" t="str">
        <f>IF(BW8="","",VLOOKUP(J50,$BW$4:$CC$19,7,FALSE))</f>
        <v>わかばB</v>
      </c>
      <c r="K49" s="242"/>
      <c r="L49" s="243"/>
      <c r="M49" s="154"/>
      <c r="N49" s="37"/>
      <c r="O49" s="155"/>
      <c r="P49" s="241" t="str">
        <f>IF(BW12="","",VLOOKUP(P50,$BW$4:$CC$19,7,FALSE))</f>
        <v>ユーアイクラブ</v>
      </c>
      <c r="Q49" s="242"/>
      <c r="R49" s="243"/>
      <c r="S49" s="154"/>
      <c r="T49" s="37"/>
      <c r="U49" s="155"/>
      <c r="V49" s="241" t="str">
        <f>IF(BW16="","",VLOOKUP(V50,$BW$4:$CC$19,7,FALSE))</f>
        <v>くう</v>
      </c>
      <c r="W49" s="242"/>
      <c r="X49" s="243"/>
      <c r="Y49" s="14"/>
      <c r="Z49" s="16"/>
      <c r="AA49" s="15"/>
      <c r="AB49" s="16">
        <f>$Z$3</f>
        <v>0</v>
      </c>
      <c r="AC49" s="15"/>
      <c r="AD49" s="14"/>
      <c r="AE49" s="14"/>
      <c r="AF49" s="244">
        <f>$AF$3</f>
        <v>0</v>
      </c>
      <c r="AG49" s="245"/>
      <c r="AH49" s="245"/>
      <c r="AI49" s="245"/>
      <c r="AJ49" s="245"/>
      <c r="AK49" s="246"/>
      <c r="AL49" s="244">
        <f>$AL$3</f>
        <v>0</v>
      </c>
      <c r="AM49" s="245"/>
      <c r="AN49" s="245"/>
      <c r="AO49" s="245"/>
      <c r="AP49" s="245"/>
      <c r="AQ49" s="246"/>
      <c r="AR49" s="244">
        <f>$AR$3</f>
        <v>0</v>
      </c>
      <c r="AS49" s="245"/>
      <c r="AT49" s="245"/>
      <c r="AU49" s="245"/>
      <c r="AV49" s="245"/>
      <c r="AW49" s="246"/>
      <c r="AX49" s="244">
        <f>$AX$3</f>
        <v>0</v>
      </c>
      <c r="AY49" s="245"/>
      <c r="AZ49" s="245"/>
      <c r="BA49" s="245"/>
      <c r="BB49" s="245"/>
      <c r="BC49" s="246"/>
      <c r="BD49" s="244">
        <f>$BD$3</f>
        <v>0</v>
      </c>
      <c r="BE49" s="245"/>
      <c r="BF49" s="245"/>
      <c r="BG49" s="245"/>
      <c r="BH49" s="245"/>
      <c r="BI49" s="247"/>
      <c r="BX49" s="42">
        <f>SUM(BX4:BX19)</f>
        <v>24</v>
      </c>
    </row>
    <row r="50" spans="1:76" ht="22.5" customHeight="1">
      <c r="A50" s="156" t="s">
        <v>17</v>
      </c>
      <c r="B50" s="157"/>
      <c r="C50" s="157"/>
      <c r="D50" s="256">
        <v>1</v>
      </c>
      <c r="E50" s="257"/>
      <c r="F50" s="258"/>
      <c r="G50" s="158"/>
      <c r="H50" s="157"/>
      <c r="I50" s="158"/>
      <c r="J50" s="256">
        <v>2</v>
      </c>
      <c r="K50" s="257"/>
      <c r="L50" s="258"/>
      <c r="M50" s="158"/>
      <c r="N50" s="157"/>
      <c r="O50" s="158"/>
      <c r="P50" s="256">
        <v>3</v>
      </c>
      <c r="Q50" s="257"/>
      <c r="R50" s="258"/>
      <c r="S50" s="158"/>
      <c r="T50" s="157"/>
      <c r="U50" s="158"/>
      <c r="V50" s="256">
        <v>4</v>
      </c>
      <c r="W50" s="257"/>
      <c r="X50" s="258"/>
      <c r="Y50" s="159"/>
      <c r="AA50" s="159"/>
      <c r="AB50" s="237">
        <f>$BW$20</f>
        <v>5</v>
      </c>
      <c r="AC50" s="238"/>
      <c r="AD50" s="239"/>
      <c r="AE50" s="159"/>
      <c r="AF50" s="237">
        <f>$BW$24</f>
        <v>5</v>
      </c>
      <c r="AG50" s="238"/>
      <c r="AH50" s="238"/>
      <c r="AI50" s="238"/>
      <c r="AJ50" s="238"/>
      <c r="AK50" s="239"/>
      <c r="AL50" s="237">
        <f>$BW$28</f>
        <v>5</v>
      </c>
      <c r="AM50" s="238"/>
      <c r="AN50" s="238"/>
      <c r="AO50" s="238"/>
      <c r="AP50" s="238"/>
      <c r="AQ50" s="239"/>
      <c r="AR50" s="237">
        <f>$BW$32</f>
        <v>5</v>
      </c>
      <c r="AS50" s="238"/>
      <c r="AT50" s="238"/>
      <c r="AU50" s="238"/>
      <c r="AV50" s="238"/>
      <c r="AW50" s="239"/>
      <c r="AX50" s="237">
        <f>$BW$36</f>
        <v>5</v>
      </c>
      <c r="AY50" s="238"/>
      <c r="AZ50" s="238"/>
      <c r="BA50" s="238"/>
      <c r="BB50" s="238"/>
      <c r="BC50" s="239"/>
      <c r="BD50" s="237">
        <f>$BW$40</f>
        <v>5</v>
      </c>
      <c r="BE50" s="238"/>
      <c r="BF50" s="238"/>
      <c r="BG50" s="238"/>
      <c r="BH50" s="238"/>
      <c r="BI50" s="240"/>
      <c r="BX50" s="38">
        <v>24</v>
      </c>
    </row>
    <row r="51" spans="1:76" ht="12" customHeight="1"/>
    <row r="52" spans="1:76" ht="12" customHeight="1"/>
    <row r="53" spans="1:76" ht="12" customHeight="1"/>
    <row r="54" spans="1:76" ht="12" customHeight="1"/>
    <row r="55" spans="1:76" ht="12" customHeight="1"/>
    <row r="56" spans="1:76" ht="12" customHeight="1"/>
    <row r="57" spans="1:76" ht="12" customHeight="1"/>
    <row r="58" spans="1:76" ht="12" customHeight="1"/>
    <row r="59" spans="1:76" ht="12" customHeight="1"/>
    <row r="60" spans="1:76" ht="12" customHeight="1"/>
    <row r="61" spans="1:76" ht="12" customHeight="1"/>
    <row r="62" spans="1:76" ht="12" customHeight="1"/>
    <row r="63" spans="1:76" ht="12" customHeight="1"/>
    <row r="64" spans="1:76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spans="58:58" ht="12.75" customHeight="1"/>
    <row r="98" spans="58:58" ht="12.75" customHeight="1"/>
    <row r="99" spans="58:58" ht="12.75" customHeight="1"/>
    <row r="100" spans="58:58" ht="12.75" customHeight="1"/>
    <row r="101" spans="58:58" ht="12.75" customHeight="1"/>
    <row r="102" spans="58:58" ht="12.75" customHeight="1"/>
    <row r="103" spans="58:58" ht="12.75" customHeight="1"/>
    <row r="104" spans="58:58" ht="12.75" customHeight="1"/>
    <row r="105" spans="58:58" ht="12.75" customHeight="1"/>
    <row r="106" spans="58:58" ht="12.75" customHeight="1"/>
    <row r="107" spans="58:58" ht="12.75" customHeight="1"/>
    <row r="108" spans="58:58" ht="12.75" customHeight="1"/>
    <row r="109" spans="58:58" ht="12.75" customHeight="1"/>
    <row r="110" spans="58:58" ht="12.75" customHeight="1"/>
    <row r="111" spans="58:58" ht="12.75" customHeight="1">
      <c r="BF111" s="160"/>
    </row>
    <row r="112" spans="58:58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312">
    <mergeCell ref="BQ28:BQ31"/>
    <mergeCell ref="BR28:BR31"/>
    <mergeCell ref="BS28:BS31"/>
    <mergeCell ref="BT28:BT31"/>
    <mergeCell ref="BU28:BU31"/>
    <mergeCell ref="BV28:BV31"/>
    <mergeCell ref="BW28:BW31"/>
    <mergeCell ref="BJ28:BJ31"/>
    <mergeCell ref="BK28:BK31"/>
    <mergeCell ref="BL28:BL31"/>
    <mergeCell ref="BM28:BM31"/>
    <mergeCell ref="BN28:BN31"/>
    <mergeCell ref="BO28:BO31"/>
    <mergeCell ref="BP28:BP31"/>
    <mergeCell ref="BT20:BT23"/>
    <mergeCell ref="BU20:BU23"/>
    <mergeCell ref="BV20:BV23"/>
    <mergeCell ref="BW20:BW23"/>
    <mergeCell ref="BJ20:BJ23"/>
    <mergeCell ref="BK20:BK23"/>
    <mergeCell ref="BL20:BL23"/>
    <mergeCell ref="BM20:BM23"/>
    <mergeCell ref="BN20:BN23"/>
    <mergeCell ref="BO20:BO23"/>
    <mergeCell ref="BP20:BP23"/>
    <mergeCell ref="BK24:BK27"/>
    <mergeCell ref="BL24:BL27"/>
    <mergeCell ref="BM24:BM27"/>
    <mergeCell ref="BN24:BN27"/>
    <mergeCell ref="BO24:BO27"/>
    <mergeCell ref="BP24:BP27"/>
    <mergeCell ref="BQ20:BQ23"/>
    <mergeCell ref="BR20:BR23"/>
    <mergeCell ref="BS20:BS23"/>
    <mergeCell ref="A17:A19"/>
    <mergeCell ref="A9:A11"/>
    <mergeCell ref="BQ32:BQ35"/>
    <mergeCell ref="BR32:BR35"/>
    <mergeCell ref="BS32:BS35"/>
    <mergeCell ref="BT32:BT35"/>
    <mergeCell ref="BU32:BU35"/>
    <mergeCell ref="BV32:BV35"/>
    <mergeCell ref="BW32:BW35"/>
    <mergeCell ref="BJ32:BJ35"/>
    <mergeCell ref="BK32:BK35"/>
    <mergeCell ref="BL32:BL35"/>
    <mergeCell ref="BM32:BM35"/>
    <mergeCell ref="BN32:BN35"/>
    <mergeCell ref="BO32:BO35"/>
    <mergeCell ref="BP32:BP35"/>
    <mergeCell ref="BQ24:BQ27"/>
    <mergeCell ref="BR24:BR27"/>
    <mergeCell ref="BS24:BS27"/>
    <mergeCell ref="BT24:BT27"/>
    <mergeCell ref="BU24:BU27"/>
    <mergeCell ref="BV24:BV27"/>
    <mergeCell ref="BW24:BW27"/>
    <mergeCell ref="BJ24:BJ27"/>
    <mergeCell ref="AL20:AL23"/>
    <mergeCell ref="AR20:AR23"/>
    <mergeCell ref="AX20:AX23"/>
    <mergeCell ref="BD20:BD23"/>
    <mergeCell ref="B16:B19"/>
    <mergeCell ref="H20:H23"/>
    <mergeCell ref="N20:N23"/>
    <mergeCell ref="T20:T23"/>
    <mergeCell ref="Z20:AE23"/>
    <mergeCell ref="AF20:AF23"/>
    <mergeCell ref="H16:H19"/>
    <mergeCell ref="N16:N19"/>
    <mergeCell ref="V16:X19"/>
    <mergeCell ref="Z16:Z19"/>
    <mergeCell ref="AF16:AF19"/>
    <mergeCell ref="A21:A23"/>
    <mergeCell ref="AL24:AL27"/>
    <mergeCell ref="AR24:AR27"/>
    <mergeCell ref="AX24:AX27"/>
    <mergeCell ref="BD24:BD27"/>
    <mergeCell ref="AL28:AQ31"/>
    <mergeCell ref="AR28:AR31"/>
    <mergeCell ref="AX28:AX31"/>
    <mergeCell ref="BD28:BD31"/>
    <mergeCell ref="B20:B23"/>
    <mergeCell ref="H24:H27"/>
    <mergeCell ref="N24:N27"/>
    <mergeCell ref="T24:T27"/>
    <mergeCell ref="Z24:Z27"/>
    <mergeCell ref="AF24:AK27"/>
    <mergeCell ref="A25:A27"/>
    <mergeCell ref="B24:B27"/>
    <mergeCell ref="H28:H31"/>
    <mergeCell ref="N28:N31"/>
    <mergeCell ref="T28:T31"/>
    <mergeCell ref="Z28:Z31"/>
    <mergeCell ref="AF28:AF31"/>
    <mergeCell ref="A29:A31"/>
    <mergeCell ref="B28:B31"/>
    <mergeCell ref="B40:B43"/>
    <mergeCell ref="N40:N43"/>
    <mergeCell ref="T40:T43"/>
    <mergeCell ref="Z40:Z43"/>
    <mergeCell ref="AF40:AF43"/>
    <mergeCell ref="A41:A43"/>
    <mergeCell ref="J49:L49"/>
    <mergeCell ref="AL32:AL35"/>
    <mergeCell ref="AR32:AR35"/>
    <mergeCell ref="B32:B35"/>
    <mergeCell ref="H36:H39"/>
    <mergeCell ref="N36:N39"/>
    <mergeCell ref="T36:T39"/>
    <mergeCell ref="Z36:Z39"/>
    <mergeCell ref="AF36:AF39"/>
    <mergeCell ref="H32:H35"/>
    <mergeCell ref="N32:N35"/>
    <mergeCell ref="T32:T35"/>
    <mergeCell ref="Z32:Z35"/>
    <mergeCell ref="AF32:AF35"/>
    <mergeCell ref="J50:L50"/>
    <mergeCell ref="V50:X50"/>
    <mergeCell ref="AB50:AD50"/>
    <mergeCell ref="H40:H43"/>
    <mergeCell ref="D48:F48"/>
    <mergeCell ref="J48:L48"/>
    <mergeCell ref="P48:R48"/>
    <mergeCell ref="D49:F49"/>
    <mergeCell ref="P49:R49"/>
    <mergeCell ref="D50:F50"/>
    <mergeCell ref="P50:R50"/>
    <mergeCell ref="A33:A35"/>
    <mergeCell ref="AL36:AL39"/>
    <mergeCell ref="AR36:AR39"/>
    <mergeCell ref="AX36:AX39"/>
    <mergeCell ref="BD36:BD39"/>
    <mergeCell ref="BJ36:BJ39"/>
    <mergeCell ref="BK36:BK39"/>
    <mergeCell ref="BL36:BL39"/>
    <mergeCell ref="BT36:BT39"/>
    <mergeCell ref="A37:A39"/>
    <mergeCell ref="B36:B39"/>
    <mergeCell ref="AX32:AX35"/>
    <mergeCell ref="BD32:BD35"/>
    <mergeCell ref="BU36:BU39"/>
    <mergeCell ref="BV36:BV39"/>
    <mergeCell ref="BW36:BW39"/>
    <mergeCell ref="BJ44:BK44"/>
    <mergeCell ref="BL44:BP44"/>
    <mergeCell ref="BM36:BM39"/>
    <mergeCell ref="BN36:BN39"/>
    <mergeCell ref="BO36:BO39"/>
    <mergeCell ref="BP36:BP39"/>
    <mergeCell ref="BQ36:BQ39"/>
    <mergeCell ref="BR36:BR39"/>
    <mergeCell ref="BS36:BS39"/>
    <mergeCell ref="BM40:BM43"/>
    <mergeCell ref="BN40:BN43"/>
    <mergeCell ref="AF50:AK50"/>
    <mergeCell ref="AL50:AQ50"/>
    <mergeCell ref="AR50:AW50"/>
    <mergeCell ref="AX50:BC50"/>
    <mergeCell ref="BD50:BI50"/>
    <mergeCell ref="V48:X48"/>
    <mergeCell ref="V49:X49"/>
    <mergeCell ref="AF49:AK49"/>
    <mergeCell ref="AL49:AQ49"/>
    <mergeCell ref="AR49:AW49"/>
    <mergeCell ref="AX49:BC49"/>
    <mergeCell ref="BD49:BI49"/>
    <mergeCell ref="CC4:CC7"/>
    <mergeCell ref="CD4:CD7"/>
    <mergeCell ref="BO4:BO7"/>
    <mergeCell ref="BP4:BP7"/>
    <mergeCell ref="BQ4:BQ7"/>
    <mergeCell ref="BR4:BR7"/>
    <mergeCell ref="BS4:BS7"/>
    <mergeCell ref="BT4:BT7"/>
    <mergeCell ref="BU4:BU7"/>
    <mergeCell ref="BM4:BM7"/>
    <mergeCell ref="AL2:AQ2"/>
    <mergeCell ref="AR2:AW2"/>
    <mergeCell ref="BT2:BT3"/>
    <mergeCell ref="BU2:BU3"/>
    <mergeCell ref="BV2:BV3"/>
    <mergeCell ref="BW2:BW3"/>
    <mergeCell ref="J2:L2"/>
    <mergeCell ref="J3:L3"/>
    <mergeCell ref="N4:N7"/>
    <mergeCell ref="BN4:BN7"/>
    <mergeCell ref="AF3:AK3"/>
    <mergeCell ref="AL3:AQ3"/>
    <mergeCell ref="V2:X2"/>
    <mergeCell ref="V3:X3"/>
    <mergeCell ref="T4:T7"/>
    <mergeCell ref="Z4:Z7"/>
    <mergeCell ref="AF4:AF7"/>
    <mergeCell ref="AL4:AL7"/>
    <mergeCell ref="AR4:AR7"/>
    <mergeCell ref="BV4:BV7"/>
    <mergeCell ref="BW4:BW7"/>
    <mergeCell ref="BS1:BW1"/>
    <mergeCell ref="D2:F2"/>
    <mergeCell ref="P2:R2"/>
    <mergeCell ref="AF2:AK2"/>
    <mergeCell ref="D3:F3"/>
    <mergeCell ref="P3:R3"/>
    <mergeCell ref="AR3:AW3"/>
    <mergeCell ref="AX3:BC3"/>
    <mergeCell ref="BD3:BI3"/>
    <mergeCell ref="AX2:BC2"/>
    <mergeCell ref="BD2:BI2"/>
    <mergeCell ref="BJ2:BN3"/>
    <mergeCell ref="BO2:BO3"/>
    <mergeCell ref="BP2:BP3"/>
    <mergeCell ref="BR2:BR3"/>
    <mergeCell ref="BS2:BS3"/>
    <mergeCell ref="AL12:AL15"/>
    <mergeCell ref="AR12:AR15"/>
    <mergeCell ref="AX12:AX15"/>
    <mergeCell ref="BD12:BD15"/>
    <mergeCell ref="BJ12:BJ15"/>
    <mergeCell ref="BK12:BK15"/>
    <mergeCell ref="BL12:BL15"/>
    <mergeCell ref="A5:A7"/>
    <mergeCell ref="BJ1:BL1"/>
    <mergeCell ref="AX4:AX7"/>
    <mergeCell ref="BD4:BD7"/>
    <mergeCell ref="BJ4:BJ7"/>
    <mergeCell ref="BK4:BK7"/>
    <mergeCell ref="BL4:BL7"/>
    <mergeCell ref="D4:F7"/>
    <mergeCell ref="H4:H7"/>
    <mergeCell ref="B8:B11"/>
    <mergeCell ref="H12:H15"/>
    <mergeCell ref="P12:R15"/>
    <mergeCell ref="T12:T15"/>
    <mergeCell ref="Z12:Z15"/>
    <mergeCell ref="AF12:AF15"/>
    <mergeCell ref="A13:A15"/>
    <mergeCell ref="B12:B15"/>
    <mergeCell ref="BM8:BM11"/>
    <mergeCell ref="BU8:BU11"/>
    <mergeCell ref="BV8:BV11"/>
    <mergeCell ref="BV12:BV15"/>
    <mergeCell ref="BW12:BW15"/>
    <mergeCell ref="BO12:BO15"/>
    <mergeCell ref="BP12:BP15"/>
    <mergeCell ref="BQ12:BQ15"/>
    <mergeCell ref="BR12:BR15"/>
    <mergeCell ref="BS12:BS15"/>
    <mergeCell ref="BT12:BT15"/>
    <mergeCell ref="BU12:BU15"/>
    <mergeCell ref="BM12:BM15"/>
    <mergeCell ref="BN12:BN15"/>
    <mergeCell ref="BW8:BW11"/>
    <mergeCell ref="CC8:CC11"/>
    <mergeCell ref="CD8:CD11"/>
    <mergeCell ref="CC12:CC15"/>
    <mergeCell ref="CD12:CD15"/>
    <mergeCell ref="J8:L11"/>
    <mergeCell ref="N8:N11"/>
    <mergeCell ref="T8:T11"/>
    <mergeCell ref="Z8:Z11"/>
    <mergeCell ref="AF8:AF11"/>
    <mergeCell ref="AL8:AL11"/>
    <mergeCell ref="BN8:BN11"/>
    <mergeCell ref="BO8:BO11"/>
    <mergeCell ref="BP8:BP11"/>
    <mergeCell ref="BQ8:BQ11"/>
    <mergeCell ref="BR8:BR11"/>
    <mergeCell ref="BS8:BS11"/>
    <mergeCell ref="BT8:BT11"/>
    <mergeCell ref="AR8:AR11"/>
    <mergeCell ref="AX8:AX11"/>
    <mergeCell ref="BD8:BD11"/>
    <mergeCell ref="BJ8:BJ11"/>
    <mergeCell ref="BK8:BK11"/>
    <mergeCell ref="BL8:BL11"/>
    <mergeCell ref="BV16:BV19"/>
    <mergeCell ref="BW16:BW19"/>
    <mergeCell ref="CC16:CC19"/>
    <mergeCell ref="CD16:CD19"/>
    <mergeCell ref="AL16:AL19"/>
    <mergeCell ref="AR16:AR19"/>
    <mergeCell ref="AX16:AX19"/>
    <mergeCell ref="BD16:BD19"/>
    <mergeCell ref="BJ16:BJ19"/>
    <mergeCell ref="BK16:BK19"/>
    <mergeCell ref="BL16:BL19"/>
    <mergeCell ref="BT16:BT19"/>
    <mergeCell ref="BU16:BU19"/>
    <mergeCell ref="BM16:BM19"/>
    <mergeCell ref="BN16:BN19"/>
    <mergeCell ref="BO16:BO19"/>
    <mergeCell ref="BP16:BP19"/>
    <mergeCell ref="BQ16:BQ19"/>
    <mergeCell ref="BR16:BR19"/>
    <mergeCell ref="BS16:BS19"/>
    <mergeCell ref="AL40:AL43"/>
    <mergeCell ref="AR40:AR43"/>
    <mergeCell ref="AX40:AX43"/>
    <mergeCell ref="BD40:BD43"/>
    <mergeCell ref="BJ40:BJ43"/>
    <mergeCell ref="BK40:BK43"/>
    <mergeCell ref="BL40:BL43"/>
    <mergeCell ref="BV40:BV43"/>
    <mergeCell ref="BW40:BW43"/>
    <mergeCell ref="BO40:BO43"/>
    <mergeCell ref="BP40:BP43"/>
    <mergeCell ref="BQ40:BQ43"/>
    <mergeCell ref="BR40:BR43"/>
    <mergeCell ref="BS40:BS43"/>
    <mergeCell ref="BT40:BT43"/>
    <mergeCell ref="BU40:BU43"/>
  </mergeCells>
  <phoneticPr fontId="17"/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CN1000"/>
  <sheetViews>
    <sheetView workbookViewId="0">
      <selection activeCell="BJ2" sqref="BJ2:BN3"/>
    </sheetView>
  </sheetViews>
  <sheetFormatPr defaultColWidth="14.44140625" defaultRowHeight="15" customHeight="1"/>
  <cols>
    <col min="1" max="1" width="15.21875" customWidth="1"/>
    <col min="2" max="2" width="3.21875" hidden="1" customWidth="1"/>
    <col min="3" max="3" width="3.109375" hidden="1" customWidth="1"/>
    <col min="4" max="4" width="5.77734375" customWidth="1"/>
    <col min="5" max="5" width="3.5546875" customWidth="1"/>
    <col min="6" max="6" width="5.77734375" customWidth="1"/>
    <col min="7" max="9" width="3.109375" hidden="1" customWidth="1"/>
    <col min="10" max="10" width="5.77734375" customWidth="1"/>
    <col min="11" max="11" width="3.5546875" customWidth="1"/>
    <col min="12" max="12" width="5.77734375" customWidth="1"/>
    <col min="13" max="15" width="3.109375" hidden="1" customWidth="1"/>
    <col min="16" max="16" width="5.77734375" customWidth="1"/>
    <col min="17" max="17" width="3.5546875" customWidth="1"/>
    <col min="18" max="18" width="5.77734375" customWidth="1"/>
    <col min="19" max="21" width="3.109375" hidden="1" customWidth="1"/>
    <col min="22" max="22" width="5.77734375" customWidth="1"/>
    <col min="23" max="23" width="3.5546875" customWidth="1"/>
    <col min="24" max="24" width="5.77734375" customWidth="1"/>
    <col min="25" max="28" width="3.109375" hidden="1" customWidth="1"/>
    <col min="29" max="29" width="1.77734375" hidden="1" customWidth="1"/>
    <col min="30" max="34" width="3.109375" hidden="1" customWidth="1"/>
    <col min="35" max="35" width="1.77734375" hidden="1" customWidth="1"/>
    <col min="36" max="36" width="3.109375" hidden="1" customWidth="1"/>
    <col min="37" max="37" width="2.77734375" hidden="1" customWidth="1"/>
    <col min="38" max="40" width="3.109375" hidden="1" customWidth="1"/>
    <col min="41" max="41" width="1.77734375" hidden="1" customWidth="1"/>
    <col min="42" max="46" width="3.109375" hidden="1" customWidth="1"/>
    <col min="47" max="47" width="1.77734375" hidden="1" customWidth="1"/>
    <col min="48" max="52" width="3.109375" hidden="1" customWidth="1"/>
    <col min="53" max="53" width="1.77734375" hidden="1" customWidth="1"/>
    <col min="54" max="58" width="3.109375" hidden="1" customWidth="1"/>
    <col min="59" max="59" width="1.77734375" hidden="1" customWidth="1"/>
    <col min="60" max="61" width="3.109375" hidden="1" customWidth="1"/>
    <col min="62" max="62" width="2.77734375" customWidth="1"/>
    <col min="63" max="63" width="2.5546875" customWidth="1"/>
    <col min="64" max="64" width="2.77734375" customWidth="1"/>
    <col min="65" max="65" width="2.5546875" customWidth="1"/>
    <col min="66" max="66" width="2.77734375" customWidth="1"/>
    <col min="67" max="67" width="7.5546875" hidden="1" customWidth="1"/>
    <col min="68" max="68" width="3.21875" hidden="1" customWidth="1"/>
    <col min="69" max="69" width="0.77734375" hidden="1" customWidth="1"/>
    <col min="70" max="70" width="2.77734375" hidden="1" customWidth="1"/>
    <col min="71" max="71" width="11.77734375" hidden="1" customWidth="1"/>
    <col min="72" max="72" width="4" hidden="1" customWidth="1"/>
    <col min="73" max="73" width="3.77734375" hidden="1" customWidth="1"/>
    <col min="74" max="74" width="12.21875" hidden="1" customWidth="1"/>
    <col min="75" max="75" width="5.5546875" customWidth="1"/>
    <col min="76" max="80" width="8.77734375" hidden="1" customWidth="1"/>
    <col min="81" max="81" width="12.21875" hidden="1" customWidth="1"/>
    <col min="82" max="82" width="11.77734375" hidden="1" customWidth="1"/>
    <col min="83" max="86" width="4.109375" hidden="1" customWidth="1"/>
    <col min="87" max="87" width="7.5546875" hidden="1" customWidth="1"/>
    <col min="88" max="88" width="2" customWidth="1"/>
    <col min="89" max="92" width="8.77734375" customWidth="1"/>
  </cols>
  <sheetData>
    <row r="1" spans="1:92" ht="43.5" customHeight="1">
      <c r="A1" s="1" t="s">
        <v>0</v>
      </c>
      <c r="B1" s="1"/>
      <c r="D1" s="2" t="s">
        <v>1</v>
      </c>
      <c r="E1" s="2"/>
      <c r="F1" s="2"/>
      <c r="G1" s="2"/>
      <c r="L1" s="2" t="s">
        <v>2</v>
      </c>
      <c r="M1" s="2"/>
      <c r="N1" s="2"/>
      <c r="O1" s="2"/>
      <c r="P1" s="2"/>
      <c r="Q1" s="3"/>
      <c r="U1" s="3"/>
      <c r="X1" s="296" t="s">
        <v>49</v>
      </c>
      <c r="Y1" s="189"/>
      <c r="Z1" s="189"/>
      <c r="AA1" s="189"/>
      <c r="AB1" s="189"/>
      <c r="AC1" s="189"/>
      <c r="AD1" s="189"/>
      <c r="AE1" s="189"/>
      <c r="AF1" s="189"/>
      <c r="AG1" s="189"/>
      <c r="AH1" s="189"/>
      <c r="AI1" s="189"/>
      <c r="AJ1" s="189"/>
      <c r="AK1" s="189"/>
      <c r="AL1" s="189"/>
      <c r="AM1" s="189"/>
      <c r="AN1" s="189"/>
      <c r="AO1" s="189"/>
      <c r="AP1" s="189"/>
      <c r="AQ1" s="189"/>
      <c r="AR1" s="189"/>
      <c r="AS1" s="189"/>
      <c r="AT1" s="189"/>
      <c r="AU1" s="189"/>
      <c r="AV1" s="189"/>
      <c r="AW1" s="189"/>
      <c r="AX1" s="189"/>
      <c r="AY1" s="189"/>
      <c r="AZ1" s="189"/>
      <c r="BA1" s="189"/>
      <c r="BB1" s="189"/>
      <c r="BC1" s="189"/>
      <c r="BD1" s="189"/>
      <c r="BE1" s="189"/>
      <c r="BF1" s="189"/>
      <c r="BG1" s="189"/>
      <c r="BH1" s="189"/>
      <c r="BI1" s="189"/>
      <c r="BJ1" s="189"/>
      <c r="BK1" s="189"/>
      <c r="BL1" s="189"/>
      <c r="BM1" s="189"/>
      <c r="BN1" s="189"/>
      <c r="BO1" s="3"/>
      <c r="BP1" s="3"/>
      <c r="BQ1" s="3"/>
      <c r="BR1" s="3"/>
      <c r="BS1" s="216" t="s">
        <v>5</v>
      </c>
      <c r="BT1" s="189"/>
      <c r="BU1" s="189"/>
      <c r="BV1" s="189"/>
      <c r="BW1" s="189"/>
    </row>
    <row r="2" spans="1:92" ht="15" customHeight="1">
      <c r="A2" s="5" t="s">
        <v>6</v>
      </c>
      <c r="B2" s="6"/>
      <c r="C2" s="7"/>
      <c r="D2" s="217" t="s">
        <v>50</v>
      </c>
      <c r="E2" s="218"/>
      <c r="F2" s="219"/>
      <c r="G2" s="8"/>
      <c r="H2" s="6"/>
      <c r="I2" s="7"/>
      <c r="J2" s="217" t="s">
        <v>51</v>
      </c>
      <c r="K2" s="218"/>
      <c r="L2" s="219"/>
      <c r="M2" s="8"/>
      <c r="N2" s="6"/>
      <c r="O2" s="7"/>
      <c r="P2" s="217" t="s">
        <v>52</v>
      </c>
      <c r="Q2" s="218"/>
      <c r="R2" s="219"/>
      <c r="S2" s="8"/>
      <c r="T2" s="6"/>
      <c r="U2" s="7"/>
      <c r="V2" s="217" t="s">
        <v>53</v>
      </c>
      <c r="W2" s="218"/>
      <c r="X2" s="219"/>
      <c r="Y2" s="8"/>
      <c r="Z2" s="9"/>
      <c r="AA2" s="7"/>
      <c r="AB2" s="9"/>
      <c r="AC2" s="7"/>
      <c r="AD2" s="8"/>
      <c r="AE2" s="8"/>
      <c r="AF2" s="217"/>
      <c r="AG2" s="218"/>
      <c r="AH2" s="218"/>
      <c r="AI2" s="218"/>
      <c r="AJ2" s="218"/>
      <c r="AK2" s="219"/>
      <c r="AL2" s="217"/>
      <c r="AM2" s="218"/>
      <c r="AN2" s="218"/>
      <c r="AO2" s="218"/>
      <c r="AP2" s="218"/>
      <c r="AQ2" s="219"/>
      <c r="AR2" s="217"/>
      <c r="AS2" s="218"/>
      <c r="AT2" s="218"/>
      <c r="AU2" s="218"/>
      <c r="AV2" s="218"/>
      <c r="AW2" s="219"/>
      <c r="AX2" s="217"/>
      <c r="AY2" s="218"/>
      <c r="AZ2" s="218"/>
      <c r="BA2" s="218"/>
      <c r="BB2" s="218"/>
      <c r="BC2" s="219"/>
      <c r="BD2" s="217"/>
      <c r="BE2" s="218"/>
      <c r="BF2" s="218"/>
      <c r="BG2" s="218"/>
      <c r="BH2" s="218"/>
      <c r="BI2" s="224"/>
      <c r="BJ2" s="194" t="s">
        <v>9</v>
      </c>
      <c r="BK2" s="201"/>
      <c r="BL2" s="201"/>
      <c r="BM2" s="201"/>
      <c r="BN2" s="202"/>
      <c r="BO2" s="225" t="s">
        <v>10</v>
      </c>
      <c r="BP2" s="227" t="s">
        <v>11</v>
      </c>
      <c r="BQ2" s="10"/>
      <c r="BR2" s="228" t="s">
        <v>12</v>
      </c>
      <c r="BS2" s="229" t="s">
        <v>54</v>
      </c>
      <c r="BT2" s="230" t="s">
        <v>14</v>
      </c>
      <c r="BU2" s="231" t="s">
        <v>15</v>
      </c>
      <c r="BV2" s="232" t="s">
        <v>16</v>
      </c>
      <c r="BW2" s="233" t="s">
        <v>17</v>
      </c>
      <c r="CA2" s="11"/>
      <c r="CB2" s="11"/>
      <c r="CC2" s="11"/>
      <c r="CD2" s="11"/>
      <c r="CE2" s="11"/>
      <c r="CF2" s="11"/>
      <c r="CG2" s="11"/>
      <c r="CH2" s="11"/>
    </row>
    <row r="3" spans="1:92" ht="53.25" customHeight="1">
      <c r="A3" s="165" t="s">
        <v>18</v>
      </c>
      <c r="B3" s="3"/>
      <c r="C3" s="13"/>
      <c r="D3" s="220" t="str">
        <f>'1予選'!D49</f>
        <v>中川クラブ</v>
      </c>
      <c r="E3" s="221"/>
      <c r="F3" s="222"/>
      <c r="G3" s="14"/>
      <c r="H3" s="3"/>
      <c r="I3" s="15"/>
      <c r="J3" s="220" t="str">
        <f>'2予選'!D49</f>
        <v>Sheokyu-
（笑球）B</v>
      </c>
      <c r="K3" s="221"/>
      <c r="L3" s="222"/>
      <c r="M3" s="14"/>
      <c r="N3" s="3"/>
      <c r="O3" s="15"/>
      <c r="P3" s="220" t="str">
        <f>'1予選'!J49</f>
        <v>わかばA</v>
      </c>
      <c r="Q3" s="221"/>
      <c r="R3" s="222"/>
      <c r="S3" s="14"/>
      <c r="T3" s="3"/>
      <c r="U3" s="15"/>
      <c r="V3" s="220" t="str">
        <f>'2予選'!J49</f>
        <v>わかばB</v>
      </c>
      <c r="W3" s="221"/>
      <c r="X3" s="222"/>
      <c r="Y3" s="14"/>
      <c r="Z3" s="16"/>
      <c r="AA3" s="15"/>
      <c r="AB3" s="16"/>
      <c r="AC3" s="15"/>
      <c r="AD3" s="14"/>
      <c r="AE3" s="14"/>
      <c r="AF3" s="220"/>
      <c r="AG3" s="221"/>
      <c r="AH3" s="221"/>
      <c r="AI3" s="221"/>
      <c r="AJ3" s="221"/>
      <c r="AK3" s="222"/>
      <c r="AL3" s="220"/>
      <c r="AM3" s="221"/>
      <c r="AN3" s="221"/>
      <c r="AO3" s="221"/>
      <c r="AP3" s="221"/>
      <c r="AQ3" s="222"/>
      <c r="AR3" s="220"/>
      <c r="AS3" s="221"/>
      <c r="AT3" s="221"/>
      <c r="AU3" s="221"/>
      <c r="AV3" s="221"/>
      <c r="AW3" s="222"/>
      <c r="AX3" s="220"/>
      <c r="AY3" s="221"/>
      <c r="AZ3" s="221"/>
      <c r="BA3" s="221"/>
      <c r="BB3" s="221"/>
      <c r="BC3" s="222"/>
      <c r="BD3" s="220"/>
      <c r="BE3" s="221"/>
      <c r="BF3" s="221"/>
      <c r="BG3" s="221"/>
      <c r="BH3" s="221"/>
      <c r="BI3" s="223"/>
      <c r="BJ3" s="196"/>
      <c r="BK3" s="198"/>
      <c r="BL3" s="198"/>
      <c r="BM3" s="198"/>
      <c r="BN3" s="204"/>
      <c r="BO3" s="226"/>
      <c r="BP3" s="195"/>
      <c r="BQ3" s="17"/>
      <c r="BR3" s="189"/>
      <c r="BS3" s="212"/>
      <c r="BT3" s="168"/>
      <c r="BU3" s="172"/>
      <c r="BV3" s="183"/>
      <c r="BW3" s="187"/>
      <c r="BX3" s="3" t="s">
        <v>23</v>
      </c>
      <c r="BY3" s="3" t="s">
        <v>10</v>
      </c>
      <c r="BZ3" s="3" t="s">
        <v>24</v>
      </c>
      <c r="CA3" s="3" t="s">
        <v>25</v>
      </c>
      <c r="CB3" s="18" t="s">
        <v>26</v>
      </c>
      <c r="CC3" s="3"/>
      <c r="CD3" s="3"/>
      <c r="CE3" s="3"/>
      <c r="CF3" s="3"/>
      <c r="CG3" s="3"/>
      <c r="CH3" s="3"/>
      <c r="CI3" s="3" t="s">
        <v>27</v>
      </c>
      <c r="CK3" s="3"/>
      <c r="CL3" s="3"/>
      <c r="CM3" s="3"/>
      <c r="CN3" s="3"/>
    </row>
    <row r="4" spans="1:92" ht="15.75" customHeight="1">
      <c r="A4" s="166" t="str">
        <f>D2</f>
        <v>1コート1位</v>
      </c>
      <c r="B4" s="20"/>
      <c r="C4" s="20"/>
      <c r="D4" s="200"/>
      <c r="E4" s="201"/>
      <c r="F4" s="202"/>
      <c r="G4" s="21"/>
      <c r="H4" s="234" t="s">
        <v>28</v>
      </c>
      <c r="I4" s="6"/>
      <c r="J4" s="22">
        <f>IF(J5="","",SUM(I5:I7))</f>
        <v>0</v>
      </c>
      <c r="K4" s="23" t="s">
        <v>39</v>
      </c>
      <c r="L4" s="24">
        <f>IF(L5="","",SUM(M5:M7))</f>
        <v>2</v>
      </c>
      <c r="M4" s="25"/>
      <c r="N4" s="205" t="s">
        <v>29</v>
      </c>
      <c r="O4" s="6"/>
      <c r="P4" s="22">
        <f>IF(P5="","",SUM(O5:O7))</f>
        <v>2</v>
      </c>
      <c r="Q4" s="23" t="s">
        <v>36</v>
      </c>
      <c r="R4" s="24">
        <f>IF(R5="","",SUM(S5:S7))</f>
        <v>1</v>
      </c>
      <c r="S4" s="25"/>
      <c r="T4" s="205" t="s">
        <v>30</v>
      </c>
      <c r="U4" s="6"/>
      <c r="V4" s="22">
        <f>IF(V5="","",SUM(U5:U7))</f>
        <v>2</v>
      </c>
      <c r="W4" s="23" t="s">
        <v>40</v>
      </c>
      <c r="X4" s="24">
        <f>IF(X5="","",SUM(Y5:Y7))</f>
        <v>1</v>
      </c>
      <c r="Y4" s="25"/>
      <c r="Z4" s="205" t="s">
        <v>29</v>
      </c>
      <c r="AA4" s="26" t="str">
        <f>IF(AB5="","",SUM(AA5:AA7))</f>
        <v/>
      </c>
      <c r="AB4" s="27"/>
      <c r="AC4" s="23" t="s">
        <v>31</v>
      </c>
      <c r="AD4" s="28" t="str">
        <f>IF(AD5="","",SUM(AE5:AE7))</f>
        <v/>
      </c>
      <c r="AE4" s="29"/>
      <c r="AF4" s="167"/>
      <c r="AG4" s="30" t="str">
        <f>IF(AH5="","",SUM(AG5:AG7))</f>
        <v/>
      </c>
      <c r="AH4" s="31"/>
      <c r="AI4" s="32" t="s">
        <v>31</v>
      </c>
      <c r="AJ4" s="30" t="str">
        <f>IF(AJ5="","",SUM(AK5:AK7))</f>
        <v/>
      </c>
      <c r="AK4" s="31"/>
      <c r="AL4" s="170"/>
      <c r="AM4" s="33" t="str">
        <f>IF(AN5="","",SUM(AM5:AM7))</f>
        <v/>
      </c>
      <c r="AN4" s="34"/>
      <c r="AO4" s="35" t="s">
        <v>31</v>
      </c>
      <c r="AP4" s="33" t="str">
        <f>IF(AP5="","",SUM(AQ5:AQ7))</f>
        <v/>
      </c>
      <c r="AQ4" s="34"/>
      <c r="AR4" s="205"/>
      <c r="AS4" s="26" t="str">
        <f>IF(AT5="","",SUM(AS5:AS7))</f>
        <v/>
      </c>
      <c r="AT4" s="29"/>
      <c r="AU4" s="23" t="s">
        <v>31</v>
      </c>
      <c r="AV4" s="26" t="str">
        <f>IF(AV5="","",SUM(AW5:AW7))</f>
        <v/>
      </c>
      <c r="AW4" s="29"/>
      <c r="AX4" s="205"/>
      <c r="AY4" s="26" t="str">
        <f>IF(AZ5="","",SUM(AY5:AY7))</f>
        <v/>
      </c>
      <c r="AZ4" s="29"/>
      <c r="BA4" s="23" t="s">
        <v>31</v>
      </c>
      <c r="BB4" s="26" t="str">
        <f>IF(BB5="","",SUM(BC5:BC7))</f>
        <v/>
      </c>
      <c r="BC4" s="29"/>
      <c r="BD4" s="205"/>
      <c r="BE4" s="26" t="str">
        <f>IF(BF5="","",SUM(BE5:BE7))</f>
        <v/>
      </c>
      <c r="BF4" s="29"/>
      <c r="BG4" s="23" t="s">
        <v>31</v>
      </c>
      <c r="BH4" s="26" t="str">
        <f>IF(BH5="","",SUM(BI5:BI7))</f>
        <v/>
      </c>
      <c r="BI4" s="36"/>
      <c r="BJ4" s="194">
        <f>SUMPRODUCT((J4=2)+(P4=2)+(V4=2)+(AA4=2)+(AG4=2)+(AM4=2)+(AS4=2)+(AY4=2)+(BE4=2))</f>
        <v>2</v>
      </c>
      <c r="BK4" s="197" t="s">
        <v>31</v>
      </c>
      <c r="BL4" s="199">
        <f>CI4</f>
        <v>0</v>
      </c>
      <c r="BM4" s="197" t="s">
        <v>31</v>
      </c>
      <c r="BN4" s="206">
        <f>SUMPRODUCT((L4=2)+(R4=2)+(X4=2)+(AD4=2)+(AJ4=2)+(AP4=2)+(AV4=2)+(BB4=2)+(BH4=2))</f>
        <v>1</v>
      </c>
      <c r="BO4" s="207">
        <f>BJ4*100+BL4*10+BN4</f>
        <v>201</v>
      </c>
      <c r="BP4" s="170">
        <f>SUM(J4,P4,V4,AA4,AG4,AM4,AS4,AY4,BE4)</f>
        <v>4</v>
      </c>
      <c r="BQ4" s="181" t="s">
        <v>31</v>
      </c>
      <c r="BR4" s="210">
        <f>SUM(F4,L4,R4,X4,AD4,AJ4,AP4,AV4,BB4,BH4)</f>
        <v>4</v>
      </c>
      <c r="BS4" s="211">
        <f>BZ4</f>
        <v>1</v>
      </c>
      <c r="BT4" s="170">
        <f>SUM(J5,J6,J7,P5,P6,P7,V5,V6,V7,AB5,AB6,AB7,AH5,AH6,AH7,AN5,AN6,AN7,AT5,AT6,AT7,AZ5,AZ6,AZ7,BF5,BF6,BF7,D5,D6,D7)</f>
        <v>104</v>
      </c>
      <c r="BU4" s="181">
        <f>SUM(F5,F6,F7,L5,L6,L7,R5,R6,R7,X5,X6,X7,AD5,AD6,AD7,AJ5,AJ6,AJ7,AP5,AP6,AP7,AV5,AV6,AV7,BB5,BB6,BB7,BH5,BH6,BH7)</f>
        <v>96</v>
      </c>
      <c r="BV4" s="182">
        <f>CA4</f>
        <v>1.0833333333333333</v>
      </c>
      <c r="BW4" s="185">
        <v>2</v>
      </c>
      <c r="BX4" s="38">
        <f>SUM(D4:F4,J4:L4,P4:R4,V4:X4)</f>
        <v>8</v>
      </c>
      <c r="BY4" s="38">
        <f>BO4</f>
        <v>201</v>
      </c>
      <c r="BZ4" s="39">
        <f>IF(AND(V4="",X4=""),"",IF(BR4=0,5,SUM(D4,J4,P4,V4)/SUM(F4,L4,R4,X4)))</f>
        <v>1</v>
      </c>
      <c r="CA4" s="39">
        <f>IF(V5="","",BT4/BU4)</f>
        <v>1.0833333333333333</v>
      </c>
      <c r="CB4" s="40">
        <f>BY4*100+BZ4*10+CA4</f>
        <v>20111.083333333332</v>
      </c>
      <c r="CC4" s="188" t="str">
        <f>A5</f>
        <v>中川クラブ</v>
      </c>
      <c r="CD4" s="188" t="str">
        <f>A4</f>
        <v>1コート1位</v>
      </c>
      <c r="CE4" s="41" t="str">
        <f>IF(AND(D4=1,F4=1),1,"")</f>
        <v/>
      </c>
      <c r="CF4" s="41" t="str">
        <f>IF(AND(J4=1,L4=1),1,"")</f>
        <v/>
      </c>
      <c r="CG4" s="41" t="str">
        <f>IF(AND(P4=1,R4=1),1,"")</f>
        <v/>
      </c>
      <c r="CH4" s="41" t="str">
        <f>IF(AND(V4=1,X4=1),1,"")</f>
        <v/>
      </c>
      <c r="CI4" s="41">
        <f>SUM(CE4:CH4)</f>
        <v>0</v>
      </c>
      <c r="CK4" s="3"/>
      <c r="CL4" s="3"/>
      <c r="CN4" s="38" t="str">
        <f>IF(AND(M4=1,U4=1),1,"")</f>
        <v/>
      </c>
    </row>
    <row r="5" spans="1:92" ht="15.75" customHeight="1">
      <c r="A5" s="214" t="str">
        <f>$D$3</f>
        <v>中川クラブ</v>
      </c>
      <c r="B5" s="42"/>
      <c r="C5" s="42"/>
      <c r="D5" s="195"/>
      <c r="E5" s="189"/>
      <c r="F5" s="203"/>
      <c r="G5" s="43"/>
      <c r="H5" s="235"/>
      <c r="I5" s="44">
        <f t="shared" ref="I5:I7" si="0">IF(J5="","",IF(J5&gt;L5,1,0))</f>
        <v>0</v>
      </c>
      <c r="J5" s="45">
        <v>13</v>
      </c>
      <c r="K5" s="46" t="s">
        <v>31</v>
      </c>
      <c r="L5" s="47">
        <v>15</v>
      </c>
      <c r="M5" s="48">
        <f t="shared" ref="M5:M7" si="1">IF(L5="","",IF(L5&gt;J5,1,0))</f>
        <v>1</v>
      </c>
      <c r="N5" s="168"/>
      <c r="O5" s="44">
        <f t="shared" ref="O5:O7" si="2">IF(P5="","",IF(P5&gt;R5,1,0))</f>
        <v>1</v>
      </c>
      <c r="P5" s="45">
        <v>15</v>
      </c>
      <c r="Q5" s="46" t="s">
        <v>31</v>
      </c>
      <c r="R5" s="47">
        <v>9</v>
      </c>
      <c r="S5" s="48">
        <f t="shared" ref="S5:S7" si="3">IF(R5="","",IF(R5&gt;P5,1,0))</f>
        <v>0</v>
      </c>
      <c r="T5" s="168"/>
      <c r="U5" s="44">
        <f t="shared" ref="U5:U7" si="4">IF(V5="","",IF(V5&gt;X5,1,0))</f>
        <v>0</v>
      </c>
      <c r="V5" s="45">
        <v>10</v>
      </c>
      <c r="W5" s="46" t="s">
        <v>31</v>
      </c>
      <c r="X5" s="47">
        <v>15</v>
      </c>
      <c r="Y5" s="49">
        <f t="shared" ref="Y5:Y7" si="5">IF(X5="","",IF(X5&gt;V5,1,0))</f>
        <v>1</v>
      </c>
      <c r="Z5" s="168"/>
      <c r="AA5" s="44" t="str">
        <f t="shared" ref="AA5:AA7" si="6">IF(AB5="","",IF(AB5&gt;AD5,1,0))</f>
        <v/>
      </c>
      <c r="AB5" s="45"/>
      <c r="AC5" s="46" t="s">
        <v>31</v>
      </c>
      <c r="AD5" s="47"/>
      <c r="AE5" s="48" t="str">
        <f t="shared" ref="AE5:AE7" si="7">IF(AD5="","",IF(AD5&gt;AB5,1,0))</f>
        <v/>
      </c>
      <c r="AF5" s="168"/>
      <c r="AG5" s="50" t="str">
        <f t="shared" ref="AG5:AG7" si="8">IF(AH5="","",IF(AH5&gt;AJ5,1,0))</f>
        <v/>
      </c>
      <c r="AH5" s="51"/>
      <c r="AI5" s="50" t="s">
        <v>31</v>
      </c>
      <c r="AJ5" s="52"/>
      <c r="AK5" s="50" t="str">
        <f t="shared" ref="AK5:AK7" si="9">IF(AJ5="","",IF(AJ5&gt;AH5,1,0))</f>
        <v/>
      </c>
      <c r="AL5" s="168"/>
      <c r="AM5" s="53" t="str">
        <f t="shared" ref="AM5:AM7" si="10">IF(AN5="","",IF(AN5&gt;AP5,1,0))</f>
        <v/>
      </c>
      <c r="AN5" s="54"/>
      <c r="AO5" s="53" t="s">
        <v>31</v>
      </c>
      <c r="AP5" s="55"/>
      <c r="AQ5" s="53" t="str">
        <f t="shared" ref="AQ5:AQ7" si="11">IF(AP5="","",IF(AP5&gt;AN5,1,0))</f>
        <v/>
      </c>
      <c r="AR5" s="168"/>
      <c r="AS5" s="46" t="str">
        <f t="shared" ref="AS5:AS7" si="12">IF(AT5="","",IF(AT5&gt;AV5,1,0))</f>
        <v/>
      </c>
      <c r="AT5" s="56"/>
      <c r="AU5" s="46" t="str">
        <f>$AO$5</f>
        <v>-</v>
      </c>
      <c r="AV5" s="57"/>
      <c r="AW5" s="46" t="str">
        <f t="shared" ref="AW5:AW7" si="13">IF(AV5="","",IF(AV5&gt;AT5,1,0))</f>
        <v/>
      </c>
      <c r="AX5" s="168"/>
      <c r="AY5" s="46" t="str">
        <f t="shared" ref="AY5:AY7" si="14">IF(AZ5="","",IF(AZ5&gt;BB5,1,0))</f>
        <v/>
      </c>
      <c r="AZ5" s="56"/>
      <c r="BA5" s="46" t="s">
        <v>31</v>
      </c>
      <c r="BB5" s="58"/>
      <c r="BC5" s="46" t="str">
        <f t="shared" ref="BC5:BC7" si="15">IF(BB5="","",IF(BB5&gt;AZ5,1,0))</f>
        <v/>
      </c>
      <c r="BD5" s="168"/>
      <c r="BE5" s="46" t="str">
        <f t="shared" ref="BE5:BE7" si="16">IF(BF5="","",IF(BF5&gt;BH5,1,0))</f>
        <v/>
      </c>
      <c r="BF5" s="56"/>
      <c r="BG5" s="46" t="s">
        <v>31</v>
      </c>
      <c r="BH5" s="58"/>
      <c r="BI5" s="44" t="str">
        <f t="shared" ref="BI5:BI7" si="17">IF(BH5="","",IF(BH5&gt;BF5,1,0))</f>
        <v/>
      </c>
      <c r="BJ5" s="195"/>
      <c r="BK5" s="189"/>
      <c r="BL5" s="189"/>
      <c r="BM5" s="189"/>
      <c r="BN5" s="203"/>
      <c r="BO5" s="208"/>
      <c r="BP5" s="168"/>
      <c r="BQ5" s="172"/>
      <c r="BR5" s="183"/>
      <c r="BS5" s="212"/>
      <c r="BT5" s="168"/>
      <c r="BU5" s="172"/>
      <c r="BV5" s="183"/>
      <c r="BW5" s="186"/>
      <c r="BZ5" s="39"/>
      <c r="CB5" s="40"/>
      <c r="CC5" s="189"/>
      <c r="CD5" s="189"/>
      <c r="CK5" s="3"/>
      <c r="CL5" s="3"/>
    </row>
    <row r="6" spans="1:92" ht="15.75" customHeight="1">
      <c r="A6" s="212"/>
      <c r="B6" s="42"/>
      <c r="C6" s="42"/>
      <c r="D6" s="195"/>
      <c r="E6" s="189"/>
      <c r="F6" s="203"/>
      <c r="G6" s="43"/>
      <c r="H6" s="235"/>
      <c r="I6" s="44">
        <f t="shared" si="0"/>
        <v>0</v>
      </c>
      <c r="J6" s="59">
        <v>10</v>
      </c>
      <c r="K6" s="46" t="s">
        <v>31</v>
      </c>
      <c r="L6" s="60">
        <v>15</v>
      </c>
      <c r="M6" s="48">
        <f t="shared" si="1"/>
        <v>1</v>
      </c>
      <c r="N6" s="168"/>
      <c r="O6" s="44">
        <f t="shared" si="2"/>
        <v>0</v>
      </c>
      <c r="P6" s="59">
        <v>11</v>
      </c>
      <c r="Q6" s="46" t="s">
        <v>31</v>
      </c>
      <c r="R6" s="60">
        <v>15</v>
      </c>
      <c r="S6" s="48">
        <f t="shared" si="3"/>
        <v>1</v>
      </c>
      <c r="T6" s="168"/>
      <c r="U6" s="44">
        <f t="shared" si="4"/>
        <v>1</v>
      </c>
      <c r="V6" s="59">
        <v>15</v>
      </c>
      <c r="W6" s="46" t="s">
        <v>31</v>
      </c>
      <c r="X6" s="60">
        <v>4</v>
      </c>
      <c r="Y6" s="49">
        <f t="shared" si="5"/>
        <v>0</v>
      </c>
      <c r="Z6" s="168"/>
      <c r="AA6" s="44" t="str">
        <f t="shared" si="6"/>
        <v/>
      </c>
      <c r="AB6" s="59"/>
      <c r="AC6" s="46" t="s">
        <v>31</v>
      </c>
      <c r="AD6" s="60"/>
      <c r="AE6" s="48" t="str">
        <f t="shared" si="7"/>
        <v/>
      </c>
      <c r="AF6" s="168"/>
      <c r="AG6" s="50" t="str">
        <f t="shared" si="8"/>
        <v/>
      </c>
      <c r="AH6" s="50"/>
      <c r="AI6" s="50" t="s">
        <v>31</v>
      </c>
      <c r="AJ6" s="61"/>
      <c r="AK6" s="50" t="str">
        <f t="shared" si="9"/>
        <v/>
      </c>
      <c r="AL6" s="168"/>
      <c r="AM6" s="53" t="str">
        <f t="shared" si="10"/>
        <v/>
      </c>
      <c r="AN6" s="53"/>
      <c r="AO6" s="53" t="s">
        <v>31</v>
      </c>
      <c r="AP6" s="62"/>
      <c r="AQ6" s="53" t="str">
        <f t="shared" si="11"/>
        <v/>
      </c>
      <c r="AR6" s="168"/>
      <c r="AS6" s="46" t="str">
        <f t="shared" si="12"/>
        <v/>
      </c>
      <c r="AT6" s="57"/>
      <c r="AU6" s="46" t="s">
        <v>31</v>
      </c>
      <c r="AV6" s="57"/>
      <c r="AW6" s="46" t="str">
        <f t="shared" si="13"/>
        <v/>
      </c>
      <c r="AX6" s="168"/>
      <c r="AY6" s="46" t="str">
        <f t="shared" si="14"/>
        <v/>
      </c>
      <c r="AZ6" s="57"/>
      <c r="BA6" s="46" t="s">
        <v>31</v>
      </c>
      <c r="BB6" s="63"/>
      <c r="BC6" s="46" t="str">
        <f t="shared" si="15"/>
        <v/>
      </c>
      <c r="BD6" s="168"/>
      <c r="BE6" s="46" t="str">
        <f t="shared" si="16"/>
        <v/>
      </c>
      <c r="BF6" s="57"/>
      <c r="BG6" s="46" t="s">
        <v>31</v>
      </c>
      <c r="BH6" s="63"/>
      <c r="BI6" s="44" t="str">
        <f t="shared" si="17"/>
        <v/>
      </c>
      <c r="BJ6" s="195"/>
      <c r="BK6" s="189"/>
      <c r="BL6" s="189"/>
      <c r="BM6" s="189"/>
      <c r="BN6" s="203"/>
      <c r="BO6" s="208"/>
      <c r="BP6" s="168"/>
      <c r="BQ6" s="172"/>
      <c r="BR6" s="183"/>
      <c r="BS6" s="212"/>
      <c r="BT6" s="168"/>
      <c r="BU6" s="172"/>
      <c r="BV6" s="183"/>
      <c r="BW6" s="186"/>
      <c r="BZ6" s="39"/>
      <c r="CB6" s="40"/>
      <c r="CC6" s="189"/>
      <c r="CD6" s="189"/>
    </row>
    <row r="7" spans="1:92" ht="15.75" customHeight="1">
      <c r="A7" s="213"/>
      <c r="B7" s="64"/>
      <c r="C7" s="64"/>
      <c r="D7" s="196"/>
      <c r="E7" s="198"/>
      <c r="F7" s="204"/>
      <c r="G7" s="65"/>
      <c r="H7" s="236"/>
      <c r="I7" s="66" t="str">
        <f t="shared" si="0"/>
        <v/>
      </c>
      <c r="J7" s="67"/>
      <c r="K7" s="68" t="s">
        <v>31</v>
      </c>
      <c r="L7" s="69"/>
      <c r="M7" s="70" t="str">
        <f t="shared" si="1"/>
        <v/>
      </c>
      <c r="N7" s="191"/>
      <c r="O7" s="66">
        <f t="shared" si="2"/>
        <v>1</v>
      </c>
      <c r="P7" s="67">
        <v>15</v>
      </c>
      <c r="Q7" s="68" t="s">
        <v>31</v>
      </c>
      <c r="R7" s="69">
        <v>10</v>
      </c>
      <c r="S7" s="70">
        <f t="shared" si="3"/>
        <v>0</v>
      </c>
      <c r="T7" s="191"/>
      <c r="U7" s="66">
        <f t="shared" si="4"/>
        <v>1</v>
      </c>
      <c r="V7" s="67">
        <v>15</v>
      </c>
      <c r="W7" s="68" t="s">
        <v>31</v>
      </c>
      <c r="X7" s="69">
        <v>13</v>
      </c>
      <c r="Y7" s="71">
        <f t="shared" si="5"/>
        <v>0</v>
      </c>
      <c r="Z7" s="191"/>
      <c r="AA7" s="66" t="str">
        <f t="shared" si="6"/>
        <v/>
      </c>
      <c r="AB7" s="67"/>
      <c r="AC7" s="68" t="s">
        <v>31</v>
      </c>
      <c r="AD7" s="69"/>
      <c r="AE7" s="70" t="str">
        <f t="shared" si="7"/>
        <v/>
      </c>
      <c r="AF7" s="191"/>
      <c r="AG7" s="72" t="str">
        <f t="shared" si="8"/>
        <v/>
      </c>
      <c r="AH7" s="72"/>
      <c r="AI7" s="72" t="s">
        <v>31</v>
      </c>
      <c r="AJ7" s="73"/>
      <c r="AK7" s="72" t="str">
        <f t="shared" si="9"/>
        <v/>
      </c>
      <c r="AL7" s="191"/>
      <c r="AM7" s="74" t="str">
        <f t="shared" si="10"/>
        <v/>
      </c>
      <c r="AN7" s="74"/>
      <c r="AO7" s="74" t="s">
        <v>31</v>
      </c>
      <c r="AP7" s="75"/>
      <c r="AQ7" s="74" t="str">
        <f t="shared" si="11"/>
        <v/>
      </c>
      <c r="AR7" s="191"/>
      <c r="AS7" s="68" t="str">
        <f t="shared" si="12"/>
        <v/>
      </c>
      <c r="AT7" s="76"/>
      <c r="AU7" s="68" t="s">
        <v>31</v>
      </c>
      <c r="AV7" s="76"/>
      <c r="AW7" s="68" t="str">
        <f t="shared" si="13"/>
        <v/>
      </c>
      <c r="AX7" s="191"/>
      <c r="AY7" s="68" t="str">
        <f t="shared" si="14"/>
        <v/>
      </c>
      <c r="AZ7" s="76"/>
      <c r="BA7" s="68" t="s">
        <v>31</v>
      </c>
      <c r="BB7" s="77"/>
      <c r="BC7" s="68" t="str">
        <f t="shared" si="15"/>
        <v/>
      </c>
      <c r="BD7" s="191"/>
      <c r="BE7" s="68" t="str">
        <f t="shared" si="16"/>
        <v/>
      </c>
      <c r="BF7" s="76"/>
      <c r="BG7" s="68" t="s">
        <v>31</v>
      </c>
      <c r="BH7" s="77"/>
      <c r="BI7" s="66" t="str">
        <f t="shared" si="17"/>
        <v/>
      </c>
      <c r="BJ7" s="196"/>
      <c r="BK7" s="198"/>
      <c r="BL7" s="198"/>
      <c r="BM7" s="198"/>
      <c r="BN7" s="204"/>
      <c r="BO7" s="209"/>
      <c r="BP7" s="191"/>
      <c r="BQ7" s="173"/>
      <c r="BR7" s="184"/>
      <c r="BS7" s="213"/>
      <c r="BT7" s="191"/>
      <c r="BU7" s="173"/>
      <c r="BV7" s="184"/>
      <c r="BW7" s="187"/>
      <c r="BZ7" s="39"/>
      <c r="CB7" s="40"/>
      <c r="CC7" s="189"/>
      <c r="CD7" s="189"/>
    </row>
    <row r="8" spans="1:92" ht="15.75" customHeight="1">
      <c r="A8" s="78" t="str">
        <f t="shared" ref="A8:A9" si="18">J2</f>
        <v>2コート1位</v>
      </c>
      <c r="B8" s="272" t="str">
        <f>H4</f>
        <v>⑤</v>
      </c>
      <c r="D8" s="79">
        <f>L4</f>
        <v>2</v>
      </c>
      <c r="E8" s="80" t="str">
        <f>K4</f>
        <v>⑩</v>
      </c>
      <c r="F8" s="81">
        <f>J4</f>
        <v>0</v>
      </c>
      <c r="G8" s="82"/>
      <c r="H8" s="83"/>
      <c r="I8" s="42"/>
      <c r="J8" s="200"/>
      <c r="K8" s="201"/>
      <c r="L8" s="202"/>
      <c r="M8" s="21"/>
      <c r="N8" s="205" t="s">
        <v>32</v>
      </c>
      <c r="O8" s="6"/>
      <c r="P8" s="22">
        <f>IF(P9="","",SUM(O9:O11))</f>
        <v>2</v>
      </c>
      <c r="Q8" s="23" t="s">
        <v>55</v>
      </c>
      <c r="R8" s="24">
        <f>IF(R9="","",SUM(S9:S11))</f>
        <v>0</v>
      </c>
      <c r="S8" s="29"/>
      <c r="T8" s="205" t="s">
        <v>33</v>
      </c>
      <c r="U8" s="6"/>
      <c r="V8" s="22">
        <f>IF(V9="","",SUM(U9:U11))</f>
        <v>2</v>
      </c>
      <c r="W8" s="23" t="s">
        <v>38</v>
      </c>
      <c r="X8" s="24">
        <f>IF(X9="","",SUM(Y9:Y11))</f>
        <v>1</v>
      </c>
      <c r="Y8" s="25"/>
      <c r="Z8" s="205" t="s">
        <v>30</v>
      </c>
      <c r="AA8" s="26" t="str">
        <f>IF(AB9="","",SUM(AA9:AA11))</f>
        <v/>
      </c>
      <c r="AB8" s="27"/>
      <c r="AC8" s="23" t="s">
        <v>31</v>
      </c>
      <c r="AD8" s="28" t="str">
        <f>IF(AD9="","",SUM(AE9:AE11))</f>
        <v/>
      </c>
      <c r="AE8" s="29"/>
      <c r="AF8" s="205" t="s">
        <v>34</v>
      </c>
      <c r="AG8" s="26" t="str">
        <f>IF(AH9="","",SUM(AG9:AG11))</f>
        <v/>
      </c>
      <c r="AH8" s="29"/>
      <c r="AI8" s="23" t="s">
        <v>31</v>
      </c>
      <c r="AJ8" s="26" t="str">
        <f>IF(AJ9="","",SUM(AK9:AK11))</f>
        <v/>
      </c>
      <c r="AK8" s="29"/>
      <c r="AL8" s="205" t="s">
        <v>35</v>
      </c>
      <c r="AM8" s="26" t="str">
        <f>IF(AN9="","",SUM(AM9:AM11))</f>
        <v/>
      </c>
      <c r="AN8" s="29"/>
      <c r="AO8" s="23" t="s">
        <v>31</v>
      </c>
      <c r="AP8" s="26" t="str">
        <f>IF(AP9="","",SUM(AQ9:AQ11))</f>
        <v/>
      </c>
      <c r="AQ8" s="29"/>
      <c r="AR8" s="170"/>
      <c r="AS8" s="33" t="str">
        <f>IF(AT9="","",SUM(AS9:AS11))</f>
        <v/>
      </c>
      <c r="AT8" s="34"/>
      <c r="AU8" s="35" t="s">
        <v>31</v>
      </c>
      <c r="AV8" s="33" t="str">
        <f>IF(AV9="","",SUM(AW9:AW11))</f>
        <v/>
      </c>
      <c r="AW8" s="34"/>
      <c r="AX8" s="205"/>
      <c r="AY8" s="26" t="str">
        <f>IF(AZ9="","",SUM(AY9:AY11))</f>
        <v/>
      </c>
      <c r="AZ8" s="29"/>
      <c r="BA8" s="23" t="s">
        <v>31</v>
      </c>
      <c r="BB8" s="26" t="str">
        <f>IF(BB9="","",SUM(BC9:BC11))</f>
        <v/>
      </c>
      <c r="BC8" s="29"/>
      <c r="BD8" s="205"/>
      <c r="BE8" s="26" t="str">
        <f>IF(BF9="","",SUM(BE9:BE11))</f>
        <v/>
      </c>
      <c r="BF8" s="29"/>
      <c r="BG8" s="23" t="s">
        <v>31</v>
      </c>
      <c r="BH8" s="26" t="str">
        <f>IF(BH9="","",SUM(BI9:BI11))</f>
        <v/>
      </c>
      <c r="BI8" s="36"/>
      <c r="BJ8" s="194">
        <f>SUMPRODUCT((D8=2)+(P8=2)+(V8=2)+(AA8=2)+(AG8=2)+(AM8=2)+(AS8=2)+(AY8=2)+(BE8=2))</f>
        <v>3</v>
      </c>
      <c r="BK8" s="197" t="s">
        <v>31</v>
      </c>
      <c r="BL8" s="199">
        <f>CI8</f>
        <v>0</v>
      </c>
      <c r="BM8" s="197" t="s">
        <v>31</v>
      </c>
      <c r="BN8" s="206">
        <f>SUMPRODUCT((F8=2)+(R8=2)+(X8=2)+(AD8=2)+(AJ8=2)+(AP8=2)+(AV8=2)+(BB8=2)+(BH8=2))</f>
        <v>0</v>
      </c>
      <c r="BO8" s="207">
        <f>BJ8*100+BL8*10+BN8</f>
        <v>300</v>
      </c>
      <c r="BP8" s="170">
        <f>SUM(D8,,P8,V8,AA8,AG8,AM8,AS8,AY8,BE8)</f>
        <v>6</v>
      </c>
      <c r="BQ8" s="181" t="s">
        <v>31</v>
      </c>
      <c r="BR8" s="210">
        <f>SUM(F8,R8,X8,AD8,AJ8,AP8,AV8,BB8,BH8)</f>
        <v>1</v>
      </c>
      <c r="BS8" s="211">
        <f>BZ8</f>
        <v>6</v>
      </c>
      <c r="BT8" s="170">
        <f>SUM(J9,J10,J11,P9,P10,P11,V9,V10,V11,AB9,AB10,AB11,AH9,AH10,AH11,AN9,AN10,AN11,AT9,AT10,AT11,AZ9,AZ10,AZ11,BF9,BF10,BF11,D9,D10,D11)</f>
        <v>98</v>
      </c>
      <c r="BU8" s="181">
        <f>SUM(F9,F10,F11,L9,L10,L11,R9,R10,R11,X9,X10,X11,AD9,AD10,AD11,AJ9,AJ10,AJ11,AP9,AP10,AP11,AV9,AV10,AV11,BB9,BB10,BB11,BH9,BH10,BH11)</f>
        <v>89</v>
      </c>
      <c r="BV8" s="182">
        <f>CA8</f>
        <v>1.101123595505618</v>
      </c>
      <c r="BW8" s="185">
        <v>1</v>
      </c>
      <c r="BX8" s="38">
        <f>SUM(D8:F8,J8:L8,P8:R8,V8:X8)</f>
        <v>7</v>
      </c>
      <c r="BY8" s="38">
        <f>BO8</f>
        <v>300</v>
      </c>
      <c r="BZ8" s="39">
        <f>IF(AND(P8="",R8=""),"",IF(BR8=0,5,SUM(D8,J8,P8,V8)/SUM(F8,L8,R8,X8)))</f>
        <v>6</v>
      </c>
      <c r="CA8" s="39">
        <f>IF(P9="","",BT8/BU8)</f>
        <v>1.101123595505618</v>
      </c>
      <c r="CB8" s="40">
        <f>BY8*100+BZ8*10+CA8</f>
        <v>30061.101123595505</v>
      </c>
      <c r="CC8" s="188" t="str">
        <f>A9</f>
        <v>Sheokyu-
（笑球）B</v>
      </c>
      <c r="CD8" s="188" t="str">
        <f>A8</f>
        <v>2コート1位</v>
      </c>
      <c r="CE8" s="41" t="str">
        <f>IF(AND(D8=1,F8=1),1,"")</f>
        <v/>
      </c>
      <c r="CF8" s="41" t="str">
        <f>IF(AND(J8=1,L8=1),1,"")</f>
        <v/>
      </c>
      <c r="CG8" s="41" t="str">
        <f>IF(AND(P8=1,R8=1),1,"")</f>
        <v/>
      </c>
      <c r="CH8" s="41" t="str">
        <f>IF(AND(V8=1,X8=1),1,"")</f>
        <v/>
      </c>
      <c r="CI8" s="41">
        <f>SUM(CE8:CH8)</f>
        <v>0</v>
      </c>
    </row>
    <row r="9" spans="1:92" ht="15.75" customHeight="1">
      <c r="A9" s="214" t="str">
        <f t="shared" si="18"/>
        <v>Sheokyu-
（笑球）B</v>
      </c>
      <c r="B9" s="235"/>
      <c r="C9" s="84">
        <f t="shared" ref="C9:C11" si="19">M5</f>
        <v>1</v>
      </c>
      <c r="D9" s="85">
        <f t="shared" ref="D9:D11" si="20">IF(L5="","",L5)</f>
        <v>15</v>
      </c>
      <c r="E9" s="53" t="s">
        <v>31</v>
      </c>
      <c r="F9" s="86">
        <f t="shared" ref="F9:F11" si="21">IF(J5="","",J5)</f>
        <v>13</v>
      </c>
      <c r="G9" s="87">
        <f>$I$5</f>
        <v>0</v>
      </c>
      <c r="H9" s="83"/>
      <c r="I9" s="42"/>
      <c r="J9" s="195"/>
      <c r="K9" s="189"/>
      <c r="L9" s="203"/>
      <c r="M9" s="43"/>
      <c r="N9" s="168"/>
      <c r="O9" s="44">
        <f t="shared" ref="O9:O11" si="22">IF(P9="","",IF(P9&gt;R9,1,0))</f>
        <v>1</v>
      </c>
      <c r="P9" s="45">
        <v>15</v>
      </c>
      <c r="Q9" s="46" t="s">
        <v>31</v>
      </c>
      <c r="R9" s="47">
        <v>14</v>
      </c>
      <c r="S9" s="48">
        <f t="shared" ref="S9:S11" si="23">IF(R9="","",IF(R9&gt;P9,1,0))</f>
        <v>0</v>
      </c>
      <c r="T9" s="168"/>
      <c r="U9" s="44">
        <f t="shared" ref="U9:U11" si="24">IF(V9="","",IF(V9&gt;X9,1,0))</f>
        <v>0</v>
      </c>
      <c r="V9" s="45">
        <v>9</v>
      </c>
      <c r="W9" s="80" t="s">
        <v>31</v>
      </c>
      <c r="X9" s="47">
        <v>15</v>
      </c>
      <c r="Y9" s="49">
        <f t="shared" ref="Y9:Y11" si="25">IF(X9="","",IF(X9&gt;V9,1,0))</f>
        <v>1</v>
      </c>
      <c r="Z9" s="168"/>
      <c r="AA9" s="44" t="str">
        <f t="shared" ref="AA9:AA11" si="26">IF(AB9="","",IF(AB9&gt;AD9,1,0))</f>
        <v/>
      </c>
      <c r="AB9" s="45"/>
      <c r="AC9" s="46" t="s">
        <v>31</v>
      </c>
      <c r="AD9" s="47"/>
      <c r="AE9" s="48" t="str">
        <f t="shared" ref="AE9:AE11" si="27">IF(AD9="","",IF(AD9&gt;AB9,1,0))</f>
        <v/>
      </c>
      <c r="AF9" s="168"/>
      <c r="AG9" s="46" t="str">
        <f t="shared" ref="AG9:AG11" si="28">IF(AH9="","",IF(AH9&gt;AJ9,1,0))</f>
        <v/>
      </c>
      <c r="AH9" s="56"/>
      <c r="AI9" s="46" t="s">
        <v>31</v>
      </c>
      <c r="AJ9" s="58"/>
      <c r="AK9" s="46" t="str">
        <f t="shared" ref="AK9:AK11" si="29">IF(AJ9="","",IF(AJ9&gt;AH9,1,0))</f>
        <v/>
      </c>
      <c r="AL9" s="168"/>
      <c r="AM9" s="46" t="str">
        <f t="shared" ref="AM9:AM11" si="30">IF(AN9="","",IF(AN9&gt;AP9,1,0))</f>
        <v/>
      </c>
      <c r="AN9" s="56"/>
      <c r="AO9" s="46" t="s">
        <v>31</v>
      </c>
      <c r="AP9" s="58"/>
      <c r="AQ9" s="46" t="str">
        <f t="shared" ref="AQ9:AQ11" si="31">IF(AP9="","",IF(AP9&gt;AN9,1,0))</f>
        <v/>
      </c>
      <c r="AR9" s="168"/>
      <c r="AS9" s="53" t="str">
        <f t="shared" ref="AS9:AS11" si="32">IF(AT9="","",IF(AT9&gt;AV9,1,0))</f>
        <v/>
      </c>
      <c r="AT9" s="54"/>
      <c r="AU9" s="53" t="s">
        <v>31</v>
      </c>
      <c r="AV9" s="55"/>
      <c r="AW9" s="53" t="str">
        <f t="shared" ref="AW9:AW11" si="33">IF(AV9="","",IF(AV9&gt;AT9,1,0))</f>
        <v/>
      </c>
      <c r="AX9" s="168"/>
      <c r="AY9" s="46" t="str">
        <f t="shared" ref="AY9:AY11" si="34">IF(AZ9="","",IF(AZ9&gt;BB9,1,0))</f>
        <v/>
      </c>
      <c r="AZ9" s="56"/>
      <c r="BA9" s="46" t="s">
        <v>31</v>
      </c>
      <c r="BB9" s="58"/>
      <c r="BC9" s="46" t="str">
        <f t="shared" ref="BC9:BC11" si="35">IF(BB9="","",IF(BB9&gt;AZ9,1,0))</f>
        <v/>
      </c>
      <c r="BD9" s="168"/>
      <c r="BE9" s="46" t="str">
        <f t="shared" ref="BE9:BE11" si="36">IF(BF9="","",IF(BF9&gt;BH9,1,0))</f>
        <v/>
      </c>
      <c r="BF9" s="56"/>
      <c r="BG9" s="46" t="s">
        <v>31</v>
      </c>
      <c r="BH9" s="58"/>
      <c r="BI9" s="44" t="str">
        <f t="shared" ref="BI9:BI11" si="37">IF(BH9="","",IF(BH9&gt;BF9,1,0))</f>
        <v/>
      </c>
      <c r="BJ9" s="195"/>
      <c r="BK9" s="189"/>
      <c r="BL9" s="189"/>
      <c r="BM9" s="189"/>
      <c r="BN9" s="203"/>
      <c r="BO9" s="208"/>
      <c r="BP9" s="168"/>
      <c r="BQ9" s="172"/>
      <c r="BR9" s="183"/>
      <c r="BS9" s="212"/>
      <c r="BT9" s="168"/>
      <c r="BU9" s="172"/>
      <c r="BV9" s="183"/>
      <c r="BW9" s="186"/>
      <c r="BZ9" s="39"/>
      <c r="CB9" s="40"/>
      <c r="CC9" s="189"/>
      <c r="CD9" s="189"/>
    </row>
    <row r="10" spans="1:92" ht="15.75" customHeight="1">
      <c r="A10" s="212"/>
      <c r="B10" s="235"/>
      <c r="C10" s="84">
        <f t="shared" si="19"/>
        <v>1</v>
      </c>
      <c r="D10" s="85">
        <f t="shared" si="20"/>
        <v>15</v>
      </c>
      <c r="E10" s="53" t="s">
        <v>31</v>
      </c>
      <c r="F10" s="86">
        <f t="shared" si="21"/>
        <v>10</v>
      </c>
      <c r="G10" s="87">
        <f t="shared" ref="G10:G11" si="38">I6</f>
        <v>0</v>
      </c>
      <c r="H10" s="83"/>
      <c r="I10" s="42"/>
      <c r="J10" s="195"/>
      <c r="K10" s="189"/>
      <c r="L10" s="203"/>
      <c r="M10" s="43"/>
      <c r="N10" s="168"/>
      <c r="O10" s="44">
        <f t="shared" si="22"/>
        <v>1</v>
      </c>
      <c r="P10" s="59">
        <v>14</v>
      </c>
      <c r="Q10" s="46" t="s">
        <v>31</v>
      </c>
      <c r="R10" s="60">
        <v>12</v>
      </c>
      <c r="S10" s="48">
        <f t="shared" si="23"/>
        <v>0</v>
      </c>
      <c r="T10" s="168"/>
      <c r="U10" s="44">
        <f t="shared" si="24"/>
        <v>1</v>
      </c>
      <c r="V10" s="59">
        <v>15</v>
      </c>
      <c r="W10" s="80" t="s">
        <v>31</v>
      </c>
      <c r="X10" s="60">
        <v>13</v>
      </c>
      <c r="Y10" s="49">
        <f t="shared" si="25"/>
        <v>0</v>
      </c>
      <c r="Z10" s="168"/>
      <c r="AA10" s="44" t="str">
        <f t="shared" si="26"/>
        <v/>
      </c>
      <c r="AB10" s="59"/>
      <c r="AC10" s="46" t="s">
        <v>31</v>
      </c>
      <c r="AD10" s="60"/>
      <c r="AE10" s="48" t="str">
        <f t="shared" si="27"/>
        <v/>
      </c>
      <c r="AF10" s="168"/>
      <c r="AG10" s="46" t="str">
        <f t="shared" si="28"/>
        <v/>
      </c>
      <c r="AH10" s="57"/>
      <c r="AI10" s="46" t="s">
        <v>31</v>
      </c>
      <c r="AJ10" s="63"/>
      <c r="AK10" s="46" t="str">
        <f t="shared" si="29"/>
        <v/>
      </c>
      <c r="AL10" s="168"/>
      <c r="AM10" s="46" t="str">
        <f t="shared" si="30"/>
        <v/>
      </c>
      <c r="AN10" s="57"/>
      <c r="AO10" s="46" t="s">
        <v>31</v>
      </c>
      <c r="AP10" s="63"/>
      <c r="AQ10" s="46" t="str">
        <f t="shared" si="31"/>
        <v/>
      </c>
      <c r="AR10" s="168"/>
      <c r="AS10" s="53" t="str">
        <f t="shared" si="32"/>
        <v/>
      </c>
      <c r="AT10" s="53"/>
      <c r="AU10" s="53" t="s">
        <v>31</v>
      </c>
      <c r="AV10" s="62"/>
      <c r="AW10" s="53" t="str">
        <f t="shared" si="33"/>
        <v/>
      </c>
      <c r="AX10" s="168"/>
      <c r="AY10" s="46" t="str">
        <f t="shared" si="34"/>
        <v/>
      </c>
      <c r="AZ10" s="57"/>
      <c r="BA10" s="46" t="s">
        <v>31</v>
      </c>
      <c r="BB10" s="63"/>
      <c r="BC10" s="46" t="str">
        <f t="shared" si="35"/>
        <v/>
      </c>
      <c r="BD10" s="168"/>
      <c r="BE10" s="46" t="str">
        <f t="shared" si="36"/>
        <v/>
      </c>
      <c r="BF10" s="57"/>
      <c r="BG10" s="46" t="s">
        <v>31</v>
      </c>
      <c r="BH10" s="63"/>
      <c r="BI10" s="44" t="str">
        <f t="shared" si="37"/>
        <v/>
      </c>
      <c r="BJ10" s="195"/>
      <c r="BK10" s="189"/>
      <c r="BL10" s="189"/>
      <c r="BM10" s="189"/>
      <c r="BN10" s="203"/>
      <c r="BO10" s="208"/>
      <c r="BP10" s="168"/>
      <c r="BQ10" s="172"/>
      <c r="BR10" s="183"/>
      <c r="BS10" s="212"/>
      <c r="BT10" s="168"/>
      <c r="BU10" s="172"/>
      <c r="BV10" s="183"/>
      <c r="BW10" s="186"/>
      <c r="BZ10" s="39"/>
      <c r="CB10" s="40"/>
      <c r="CC10" s="189"/>
      <c r="CD10" s="189"/>
    </row>
    <row r="11" spans="1:92" ht="15.75" customHeight="1">
      <c r="A11" s="213"/>
      <c r="B11" s="236"/>
      <c r="C11" s="88" t="str">
        <f t="shared" si="19"/>
        <v/>
      </c>
      <c r="D11" s="89" t="str">
        <f t="shared" si="20"/>
        <v/>
      </c>
      <c r="E11" s="74" t="s">
        <v>31</v>
      </c>
      <c r="F11" s="90" t="str">
        <f t="shared" si="21"/>
        <v/>
      </c>
      <c r="G11" s="91" t="str">
        <f t="shared" si="38"/>
        <v/>
      </c>
      <c r="H11" s="92"/>
      <c r="I11" s="64"/>
      <c r="J11" s="196"/>
      <c r="K11" s="198"/>
      <c r="L11" s="204"/>
      <c r="M11" s="65"/>
      <c r="N11" s="191"/>
      <c r="O11" s="66" t="str">
        <f t="shared" si="22"/>
        <v/>
      </c>
      <c r="P11" s="67"/>
      <c r="Q11" s="68" t="s">
        <v>31</v>
      </c>
      <c r="R11" s="69"/>
      <c r="S11" s="70" t="str">
        <f t="shared" si="23"/>
        <v/>
      </c>
      <c r="T11" s="191"/>
      <c r="U11" s="66">
        <f t="shared" si="24"/>
        <v>1</v>
      </c>
      <c r="V11" s="67">
        <v>15</v>
      </c>
      <c r="W11" s="68" t="s">
        <v>31</v>
      </c>
      <c r="X11" s="69">
        <v>12</v>
      </c>
      <c r="Y11" s="71">
        <f t="shared" si="25"/>
        <v>0</v>
      </c>
      <c r="Z11" s="191"/>
      <c r="AA11" s="66" t="str">
        <f t="shared" si="26"/>
        <v/>
      </c>
      <c r="AB11" s="67"/>
      <c r="AC11" s="68" t="s">
        <v>31</v>
      </c>
      <c r="AD11" s="69"/>
      <c r="AE11" s="70" t="str">
        <f t="shared" si="27"/>
        <v/>
      </c>
      <c r="AF11" s="191"/>
      <c r="AG11" s="68" t="str">
        <f t="shared" si="28"/>
        <v/>
      </c>
      <c r="AH11" s="76"/>
      <c r="AI11" s="68" t="s">
        <v>31</v>
      </c>
      <c r="AJ11" s="77"/>
      <c r="AK11" s="68" t="str">
        <f t="shared" si="29"/>
        <v/>
      </c>
      <c r="AL11" s="191"/>
      <c r="AM11" s="68" t="str">
        <f t="shared" si="30"/>
        <v/>
      </c>
      <c r="AN11" s="76"/>
      <c r="AO11" s="68" t="s">
        <v>31</v>
      </c>
      <c r="AP11" s="77"/>
      <c r="AQ11" s="68" t="str">
        <f t="shared" si="31"/>
        <v/>
      </c>
      <c r="AR11" s="191"/>
      <c r="AS11" s="74" t="str">
        <f t="shared" si="32"/>
        <v/>
      </c>
      <c r="AT11" s="74"/>
      <c r="AU11" s="74" t="s">
        <v>31</v>
      </c>
      <c r="AV11" s="75"/>
      <c r="AW11" s="74" t="str">
        <f t="shared" si="33"/>
        <v/>
      </c>
      <c r="AX11" s="191"/>
      <c r="AY11" s="68" t="str">
        <f t="shared" si="34"/>
        <v/>
      </c>
      <c r="AZ11" s="76"/>
      <c r="BA11" s="68" t="s">
        <v>31</v>
      </c>
      <c r="BB11" s="77"/>
      <c r="BC11" s="68" t="str">
        <f t="shared" si="35"/>
        <v/>
      </c>
      <c r="BD11" s="191"/>
      <c r="BE11" s="68" t="str">
        <f t="shared" si="36"/>
        <v/>
      </c>
      <c r="BF11" s="76"/>
      <c r="BG11" s="68" t="s">
        <v>31</v>
      </c>
      <c r="BH11" s="77"/>
      <c r="BI11" s="66" t="str">
        <f t="shared" si="37"/>
        <v/>
      </c>
      <c r="BJ11" s="196"/>
      <c r="BK11" s="198"/>
      <c r="BL11" s="198"/>
      <c r="BM11" s="198"/>
      <c r="BN11" s="204"/>
      <c r="BO11" s="209"/>
      <c r="BP11" s="191"/>
      <c r="BQ11" s="173"/>
      <c r="BR11" s="184"/>
      <c r="BS11" s="213"/>
      <c r="BT11" s="191"/>
      <c r="BU11" s="173"/>
      <c r="BV11" s="184"/>
      <c r="BW11" s="187"/>
      <c r="BZ11" s="39"/>
      <c r="CB11" s="40"/>
      <c r="CC11" s="189"/>
      <c r="CD11" s="189"/>
    </row>
    <row r="12" spans="1:92" ht="15.75" customHeight="1">
      <c r="A12" s="78" t="str">
        <f t="shared" ref="A12:A13" si="39">P2</f>
        <v>1コート2位</v>
      </c>
      <c r="B12" s="276" t="str">
        <f>N4</f>
        <v>③</v>
      </c>
      <c r="D12" s="22">
        <f>$R$4</f>
        <v>1</v>
      </c>
      <c r="E12" s="80" t="str">
        <f>Q4</f>
        <v>⑪</v>
      </c>
      <c r="F12" s="24">
        <f>P4</f>
        <v>2</v>
      </c>
      <c r="G12" s="93"/>
      <c r="H12" s="273" t="str">
        <f>N8</f>
        <v>②</v>
      </c>
      <c r="J12" s="79">
        <f>R8</f>
        <v>0</v>
      </c>
      <c r="K12" s="94" t="str">
        <f>Q8</f>
        <v>⑧</v>
      </c>
      <c r="L12" s="81">
        <f>P8</f>
        <v>2</v>
      </c>
      <c r="M12" s="82"/>
      <c r="N12" s="83"/>
      <c r="O12" s="42"/>
      <c r="P12" s="200"/>
      <c r="Q12" s="201"/>
      <c r="R12" s="202"/>
      <c r="S12" s="21"/>
      <c r="T12" s="205" t="s">
        <v>34</v>
      </c>
      <c r="U12" s="6"/>
      <c r="V12" s="22">
        <f>IF(V13="","",SUM(U13:U15))</f>
        <v>2</v>
      </c>
      <c r="W12" s="23" t="s">
        <v>37</v>
      </c>
      <c r="X12" s="24">
        <f>IF(X13="","",SUM(Y13:Y15))</f>
        <v>1</v>
      </c>
      <c r="Y12" s="25"/>
      <c r="Z12" s="205" t="s">
        <v>34</v>
      </c>
      <c r="AA12" s="26" t="str">
        <f>IF(AB13="","",SUM(AA13:AA15))</f>
        <v/>
      </c>
      <c r="AB12" s="27"/>
      <c r="AC12" s="23" t="s">
        <v>31</v>
      </c>
      <c r="AD12" s="28" t="str">
        <f>IF(AD13="","",SUM(AE13:AE15))</f>
        <v/>
      </c>
      <c r="AE12" s="29"/>
      <c r="AF12" s="170"/>
      <c r="AG12" s="33" t="str">
        <f>IF(AH13="","",SUM(AG13:AG15))</f>
        <v/>
      </c>
      <c r="AH12" s="34"/>
      <c r="AI12" s="35" t="s">
        <v>31</v>
      </c>
      <c r="AJ12" s="33" t="str">
        <f>IF(AJ13="","",SUM(AK13:AK15))</f>
        <v/>
      </c>
      <c r="AK12" s="34"/>
      <c r="AL12" s="205" t="s">
        <v>36</v>
      </c>
      <c r="AM12" s="26" t="str">
        <f>IF(AN13="","",SUM(AM13:AM15))</f>
        <v/>
      </c>
      <c r="AN12" s="29"/>
      <c r="AO12" s="23" t="s">
        <v>31</v>
      </c>
      <c r="AP12" s="26" t="str">
        <f>IF(AP13="","",SUM(AQ13:AQ15))</f>
        <v/>
      </c>
      <c r="AQ12" s="29"/>
      <c r="AR12" s="205"/>
      <c r="AS12" s="26" t="str">
        <f>IF(AT13="","",SUM(AS13:AS15))</f>
        <v/>
      </c>
      <c r="AT12" s="29"/>
      <c r="AU12" s="23" t="s">
        <v>31</v>
      </c>
      <c r="AV12" s="26" t="str">
        <f>IF(AV13="","",SUM(AW13:AW15))</f>
        <v/>
      </c>
      <c r="AW12" s="29"/>
      <c r="AX12" s="205"/>
      <c r="AY12" s="26" t="str">
        <f>IF(AZ13="","",SUM(AY13:AY15))</f>
        <v/>
      </c>
      <c r="AZ12" s="29"/>
      <c r="BA12" s="23" t="s">
        <v>31</v>
      </c>
      <c r="BB12" s="26" t="str">
        <f>IF(BB13="","",SUM(BC13:BC15))</f>
        <v/>
      </c>
      <c r="BC12" s="29"/>
      <c r="BD12" s="205"/>
      <c r="BE12" s="26" t="str">
        <f>IF(BF13="","",SUM(BE13:BE15))</f>
        <v/>
      </c>
      <c r="BF12" s="29"/>
      <c r="BG12" s="23" t="s">
        <v>31</v>
      </c>
      <c r="BH12" s="26" t="str">
        <f>IF(BH13="","",SUM(BI13:BI15))</f>
        <v/>
      </c>
      <c r="BI12" s="36"/>
      <c r="BJ12" s="194">
        <f>SUMPRODUCT((J12=2)+(D12=2)+(V12=2)+(AA12=2)+(AG12=2)+(AM12=2)+(AS12=2)+(AY12=2)+(BE12=2))</f>
        <v>1</v>
      </c>
      <c r="BK12" s="197" t="s">
        <v>31</v>
      </c>
      <c r="BL12" s="199">
        <f>CI12</f>
        <v>0</v>
      </c>
      <c r="BM12" s="197" t="s">
        <v>31</v>
      </c>
      <c r="BN12" s="206">
        <f>SUMPRODUCT((L12=2)+(F12=2)+(X12=2)+(AD12=2)+(AJ12=2)+(AP12=2)+(AV12=2)+(BB12=2)+(BH12=2))</f>
        <v>2</v>
      </c>
      <c r="BO12" s="207">
        <f>BJ12*100+BL12*10+BN12</f>
        <v>102</v>
      </c>
      <c r="BP12" s="170">
        <f>SUM(D12,J12,O12,V12,AA12,AG12,AM12,AS12,AY12,BE12)</f>
        <v>3</v>
      </c>
      <c r="BQ12" s="181" t="s">
        <v>31</v>
      </c>
      <c r="BR12" s="210">
        <f>SUM(F12,L12,X12,AD12,AJ12,AP12,AV12,BB12,BH12)</f>
        <v>5</v>
      </c>
      <c r="BS12" s="211">
        <f>BZ12</f>
        <v>0.6</v>
      </c>
      <c r="BT12" s="170">
        <f>SUM(J13,J14,J15,P13,P14,P15,V13,V14,V15,AB13,AB14,AB15,AH13,AH14,AH15,AN13,AN14,AN15,AT13,AT14,AT15,AZ13,AZ14,AZ15,BF13,BF14,BF15,D13,D14,D15)</f>
        <v>102</v>
      </c>
      <c r="BU12" s="181">
        <f>SUM(F13,F14,F15,L13,L14,L15,R13,R14,R15,X13,X14,X15,AD13,AD14,AD15,AJ13,AJ14,AJ15,AP13,AP14,AP15,AV13,AV14,AV15,BB13,BB14,BB15,BH13,BH14,BH15)</f>
        <v>111</v>
      </c>
      <c r="BV12" s="182">
        <f>CA12</f>
        <v>0.91891891891891897</v>
      </c>
      <c r="BW12" s="185">
        <v>3</v>
      </c>
      <c r="BX12" s="38">
        <f>SUM(D12:F12,J12:L12,P12:R12,V12:X12)</f>
        <v>8</v>
      </c>
      <c r="BY12" s="38">
        <f>BO12</f>
        <v>102</v>
      </c>
      <c r="BZ12" s="39">
        <f>IF(AND(D12="",F12=""),"",IF(BR12=0,5,SUM(D12,J12,P12,V12)/SUM(F12,L12,R12,X12)))</f>
        <v>0.6</v>
      </c>
      <c r="CA12" s="39">
        <f>IF(D12="","",BT12/BU12)</f>
        <v>0.91891891891891897</v>
      </c>
      <c r="CB12" s="40">
        <f>BY12*100+BZ12*10+CA12</f>
        <v>10206.918918918918</v>
      </c>
      <c r="CC12" s="188" t="str">
        <f>A13</f>
        <v>わかばA</v>
      </c>
      <c r="CD12" s="188" t="str">
        <f>A12</f>
        <v>1コート2位</v>
      </c>
      <c r="CE12" s="41" t="str">
        <f>IF(AND(D12=1,F12=1),1,"")</f>
        <v/>
      </c>
      <c r="CF12" s="41" t="str">
        <f>IF(AND(J12=1,L12=1),1,"")</f>
        <v/>
      </c>
      <c r="CG12" s="41" t="str">
        <f>IF(AND(P12=1,R12=1),1,"")</f>
        <v/>
      </c>
      <c r="CH12" s="41" t="str">
        <f>IF(AND(V12=1,X12=1),1,"")</f>
        <v/>
      </c>
      <c r="CI12" s="41">
        <f>SUM(CE12:CH12)</f>
        <v>0</v>
      </c>
    </row>
    <row r="13" spans="1:92" ht="15.75" customHeight="1">
      <c r="A13" s="214" t="str">
        <f t="shared" si="39"/>
        <v>わかばA</v>
      </c>
      <c r="B13" s="235"/>
      <c r="C13" s="84">
        <f t="shared" ref="C13:C15" si="40">S5</f>
        <v>0</v>
      </c>
      <c r="D13" s="85">
        <f t="shared" ref="D13:D15" si="41">IF(R5="","",R5)</f>
        <v>9</v>
      </c>
      <c r="E13" s="54" t="s">
        <v>31</v>
      </c>
      <c r="F13" s="86">
        <f t="shared" ref="F13:F15" si="42">IF(P5="","",P5)</f>
        <v>15</v>
      </c>
      <c r="G13" s="87">
        <f t="shared" ref="G13:G15" si="43">O5</f>
        <v>1</v>
      </c>
      <c r="H13" s="274"/>
      <c r="I13" s="62">
        <f t="shared" ref="I13:I15" si="44">S9</f>
        <v>0</v>
      </c>
      <c r="J13" s="85">
        <f t="shared" ref="J13:J15" si="45">IF(R9="","",R9)</f>
        <v>14</v>
      </c>
      <c r="K13" s="53" t="s">
        <v>31</v>
      </c>
      <c r="L13" s="86">
        <f t="shared" ref="L13:L15" si="46">IF(P9="","",P9)</f>
        <v>15</v>
      </c>
      <c r="M13" s="95">
        <f t="shared" ref="M13:M15" si="47">O9</f>
        <v>1</v>
      </c>
      <c r="N13" s="83"/>
      <c r="O13" s="42"/>
      <c r="P13" s="195"/>
      <c r="Q13" s="189"/>
      <c r="R13" s="203"/>
      <c r="S13" s="43"/>
      <c r="T13" s="168"/>
      <c r="U13" s="44">
        <f t="shared" ref="U13:U15" si="48">IF(V13="","",IF(V13&gt;X13,1,0))</f>
        <v>0</v>
      </c>
      <c r="V13" s="45">
        <v>12</v>
      </c>
      <c r="W13" s="46" t="s">
        <v>31</v>
      </c>
      <c r="X13" s="47">
        <v>15</v>
      </c>
      <c r="Y13" s="49">
        <f t="shared" ref="Y13:Y15" si="49">IF(X13="","",IF(X13&gt;V13,1,0))</f>
        <v>1</v>
      </c>
      <c r="Z13" s="168"/>
      <c r="AA13" s="44" t="str">
        <f t="shared" ref="AA13:AA15" si="50">IF(AB13="","",IF(AB13&gt;AD13,1,0))</f>
        <v/>
      </c>
      <c r="AB13" s="45"/>
      <c r="AC13" s="46" t="s">
        <v>31</v>
      </c>
      <c r="AD13" s="47"/>
      <c r="AE13" s="48" t="str">
        <f t="shared" ref="AE13:AE15" si="51">IF(AD13="","",IF(AD13&gt;AB13,1,0))</f>
        <v/>
      </c>
      <c r="AF13" s="168"/>
      <c r="AG13" s="53"/>
      <c r="AH13" s="54"/>
      <c r="AI13" s="53" t="s">
        <v>31</v>
      </c>
      <c r="AJ13" s="55"/>
      <c r="AK13" s="53" t="str">
        <f t="shared" ref="AK13:AK15" si="52">IF(AJ13="","",IF(AJ13&gt;AH13,1,0))</f>
        <v/>
      </c>
      <c r="AL13" s="168"/>
      <c r="AM13" s="46" t="str">
        <f t="shared" ref="AM13:AM15" si="53">IF(AN13="","",IF(AN13&gt;AP13,1,0))</f>
        <v/>
      </c>
      <c r="AN13" s="56"/>
      <c r="AO13" s="46" t="s">
        <v>31</v>
      </c>
      <c r="AP13" s="58"/>
      <c r="AQ13" s="46" t="str">
        <f t="shared" ref="AQ13:AQ15" si="54">IF(AP13="","",IF(AP13&gt;AN13,1,0))</f>
        <v/>
      </c>
      <c r="AR13" s="168"/>
      <c r="AS13" s="46" t="str">
        <f t="shared" ref="AS13:AS15" si="55">IF(AT13="","",IF(AT13&gt;AV13,1,0))</f>
        <v/>
      </c>
      <c r="AT13" s="56"/>
      <c r="AU13" s="46" t="s">
        <v>31</v>
      </c>
      <c r="AV13" s="58"/>
      <c r="AW13" s="46" t="str">
        <f t="shared" ref="AW13:AW15" si="56">IF(AV13="","",IF(AV13&gt;AT13,1,0))</f>
        <v/>
      </c>
      <c r="AX13" s="168"/>
      <c r="AY13" s="46" t="str">
        <f t="shared" ref="AY13:AY15" si="57">IF(AZ13="","",IF(AZ13&gt;BB13,1,0))</f>
        <v/>
      </c>
      <c r="AZ13" s="56"/>
      <c r="BA13" s="46" t="s">
        <v>31</v>
      </c>
      <c r="BB13" s="58"/>
      <c r="BC13" s="46" t="str">
        <f t="shared" ref="BC13:BC15" si="58">IF(BB13="","",IF(BB13&gt;AZ13,1,0))</f>
        <v/>
      </c>
      <c r="BD13" s="168"/>
      <c r="BE13" s="46" t="str">
        <f t="shared" ref="BE13:BE15" si="59">IF(BF13="","",IF(BF13&gt;BH13,1,0))</f>
        <v/>
      </c>
      <c r="BF13" s="56"/>
      <c r="BG13" s="46" t="s">
        <v>31</v>
      </c>
      <c r="BH13" s="58"/>
      <c r="BI13" s="44" t="str">
        <f t="shared" ref="BI13:BI15" si="60">IF(BH13="","",IF(BH13&gt;BF13,1,0))</f>
        <v/>
      </c>
      <c r="BJ13" s="195"/>
      <c r="BK13" s="189"/>
      <c r="BL13" s="189"/>
      <c r="BM13" s="189"/>
      <c r="BN13" s="203"/>
      <c r="BO13" s="208"/>
      <c r="BP13" s="168"/>
      <c r="BQ13" s="172"/>
      <c r="BR13" s="183"/>
      <c r="BS13" s="212"/>
      <c r="BT13" s="168"/>
      <c r="BU13" s="172"/>
      <c r="BV13" s="183"/>
      <c r="BW13" s="186"/>
      <c r="BZ13" s="39"/>
      <c r="CB13" s="40"/>
      <c r="CC13" s="189"/>
      <c r="CD13" s="189"/>
    </row>
    <row r="14" spans="1:92" ht="15.75" customHeight="1">
      <c r="A14" s="212"/>
      <c r="B14" s="235"/>
      <c r="C14" s="84">
        <f t="shared" si="40"/>
        <v>1</v>
      </c>
      <c r="D14" s="85">
        <f t="shared" si="41"/>
        <v>15</v>
      </c>
      <c r="E14" s="53" t="s">
        <v>31</v>
      </c>
      <c r="F14" s="86">
        <f t="shared" si="42"/>
        <v>11</v>
      </c>
      <c r="G14" s="87">
        <f t="shared" si="43"/>
        <v>0</v>
      </c>
      <c r="H14" s="274"/>
      <c r="I14" s="62">
        <f t="shared" si="44"/>
        <v>0</v>
      </c>
      <c r="J14" s="85">
        <f t="shared" si="45"/>
        <v>12</v>
      </c>
      <c r="K14" s="53" t="s">
        <v>31</v>
      </c>
      <c r="L14" s="86">
        <f t="shared" si="46"/>
        <v>14</v>
      </c>
      <c r="M14" s="96">
        <f t="shared" si="47"/>
        <v>1</v>
      </c>
      <c r="N14" s="83"/>
      <c r="O14" s="42"/>
      <c r="P14" s="195"/>
      <c r="Q14" s="189"/>
      <c r="R14" s="203"/>
      <c r="S14" s="43"/>
      <c r="T14" s="168"/>
      <c r="U14" s="44">
        <f t="shared" si="48"/>
        <v>1</v>
      </c>
      <c r="V14" s="59">
        <v>15</v>
      </c>
      <c r="W14" s="46" t="s">
        <v>31</v>
      </c>
      <c r="X14" s="60">
        <v>12</v>
      </c>
      <c r="Y14" s="49">
        <f t="shared" si="49"/>
        <v>0</v>
      </c>
      <c r="Z14" s="168"/>
      <c r="AA14" s="44" t="str">
        <f t="shared" si="50"/>
        <v/>
      </c>
      <c r="AB14" s="59"/>
      <c r="AC14" s="46" t="s">
        <v>31</v>
      </c>
      <c r="AD14" s="60"/>
      <c r="AE14" s="48" t="str">
        <f t="shared" si="51"/>
        <v/>
      </c>
      <c r="AF14" s="168"/>
      <c r="AG14" s="53"/>
      <c r="AH14" s="53"/>
      <c r="AI14" s="53" t="s">
        <v>31</v>
      </c>
      <c r="AJ14" s="62"/>
      <c r="AK14" s="53" t="str">
        <f t="shared" si="52"/>
        <v/>
      </c>
      <c r="AL14" s="168"/>
      <c r="AM14" s="46" t="str">
        <f t="shared" si="53"/>
        <v/>
      </c>
      <c r="AN14" s="57"/>
      <c r="AO14" s="46" t="s">
        <v>31</v>
      </c>
      <c r="AP14" s="63"/>
      <c r="AQ14" s="46" t="str">
        <f t="shared" si="54"/>
        <v/>
      </c>
      <c r="AR14" s="168"/>
      <c r="AS14" s="46" t="str">
        <f t="shared" si="55"/>
        <v/>
      </c>
      <c r="AT14" s="57"/>
      <c r="AU14" s="46" t="s">
        <v>31</v>
      </c>
      <c r="AV14" s="63"/>
      <c r="AW14" s="46" t="str">
        <f t="shared" si="56"/>
        <v/>
      </c>
      <c r="AX14" s="168"/>
      <c r="AY14" s="46" t="str">
        <f t="shared" si="57"/>
        <v/>
      </c>
      <c r="AZ14" s="57"/>
      <c r="BA14" s="46" t="s">
        <v>31</v>
      </c>
      <c r="BB14" s="63"/>
      <c r="BC14" s="46" t="str">
        <f t="shared" si="58"/>
        <v/>
      </c>
      <c r="BD14" s="168"/>
      <c r="BE14" s="46" t="str">
        <f t="shared" si="59"/>
        <v/>
      </c>
      <c r="BF14" s="57"/>
      <c r="BG14" s="46" t="s">
        <v>31</v>
      </c>
      <c r="BH14" s="63"/>
      <c r="BI14" s="44" t="str">
        <f t="shared" si="60"/>
        <v/>
      </c>
      <c r="BJ14" s="195"/>
      <c r="BK14" s="189"/>
      <c r="BL14" s="189"/>
      <c r="BM14" s="189"/>
      <c r="BN14" s="203"/>
      <c r="BO14" s="208"/>
      <c r="BP14" s="168"/>
      <c r="BQ14" s="172"/>
      <c r="BR14" s="183"/>
      <c r="BS14" s="212"/>
      <c r="BT14" s="168"/>
      <c r="BU14" s="172"/>
      <c r="BV14" s="183"/>
      <c r="BW14" s="186"/>
      <c r="BZ14" s="39"/>
      <c r="CB14" s="40"/>
      <c r="CC14" s="189"/>
      <c r="CD14" s="189"/>
    </row>
    <row r="15" spans="1:92" ht="15.75" customHeight="1">
      <c r="A15" s="213"/>
      <c r="B15" s="277"/>
      <c r="C15" s="97">
        <f t="shared" si="40"/>
        <v>0</v>
      </c>
      <c r="D15" s="89">
        <f t="shared" si="41"/>
        <v>10</v>
      </c>
      <c r="E15" s="74" t="s">
        <v>31</v>
      </c>
      <c r="F15" s="90">
        <f t="shared" si="42"/>
        <v>15</v>
      </c>
      <c r="G15" s="98">
        <f t="shared" si="43"/>
        <v>1</v>
      </c>
      <c r="H15" s="275"/>
      <c r="I15" s="75" t="str">
        <f t="shared" si="44"/>
        <v/>
      </c>
      <c r="J15" s="89" t="str">
        <f t="shared" si="45"/>
        <v/>
      </c>
      <c r="K15" s="74" t="s">
        <v>31</v>
      </c>
      <c r="L15" s="90" t="str">
        <f t="shared" si="46"/>
        <v/>
      </c>
      <c r="M15" s="99" t="str">
        <f t="shared" si="47"/>
        <v/>
      </c>
      <c r="N15" s="92"/>
      <c r="O15" s="64"/>
      <c r="P15" s="196"/>
      <c r="Q15" s="198"/>
      <c r="R15" s="204"/>
      <c r="S15" s="65"/>
      <c r="T15" s="191"/>
      <c r="U15" s="66">
        <f t="shared" si="48"/>
        <v>1</v>
      </c>
      <c r="V15" s="67">
        <v>15</v>
      </c>
      <c r="W15" s="68" t="s">
        <v>31</v>
      </c>
      <c r="X15" s="69">
        <v>14</v>
      </c>
      <c r="Y15" s="71">
        <f t="shared" si="49"/>
        <v>0</v>
      </c>
      <c r="Z15" s="191"/>
      <c r="AA15" s="66" t="str">
        <f t="shared" si="50"/>
        <v/>
      </c>
      <c r="AB15" s="67"/>
      <c r="AC15" s="68" t="s">
        <v>31</v>
      </c>
      <c r="AD15" s="69"/>
      <c r="AE15" s="70" t="str">
        <f t="shared" si="51"/>
        <v/>
      </c>
      <c r="AF15" s="191"/>
      <c r="AG15" s="74" t="str">
        <f>IF(AH15="","",IF(AH15&gt;AJ15,1,0))</f>
        <v/>
      </c>
      <c r="AH15" s="74"/>
      <c r="AI15" s="74" t="s">
        <v>31</v>
      </c>
      <c r="AJ15" s="75"/>
      <c r="AK15" s="74" t="str">
        <f t="shared" si="52"/>
        <v/>
      </c>
      <c r="AL15" s="191"/>
      <c r="AM15" s="68" t="str">
        <f t="shared" si="53"/>
        <v/>
      </c>
      <c r="AN15" s="76"/>
      <c r="AO15" s="68" t="s">
        <v>31</v>
      </c>
      <c r="AP15" s="77"/>
      <c r="AQ15" s="68" t="str">
        <f t="shared" si="54"/>
        <v/>
      </c>
      <c r="AR15" s="191"/>
      <c r="AS15" s="68" t="str">
        <f t="shared" si="55"/>
        <v/>
      </c>
      <c r="AT15" s="76"/>
      <c r="AU15" s="68" t="s">
        <v>31</v>
      </c>
      <c r="AV15" s="77"/>
      <c r="AW15" s="68" t="str">
        <f t="shared" si="56"/>
        <v/>
      </c>
      <c r="AX15" s="191"/>
      <c r="AY15" s="68" t="str">
        <f t="shared" si="57"/>
        <v/>
      </c>
      <c r="AZ15" s="76"/>
      <c r="BA15" s="68" t="s">
        <v>31</v>
      </c>
      <c r="BB15" s="77"/>
      <c r="BC15" s="68" t="str">
        <f t="shared" si="58"/>
        <v/>
      </c>
      <c r="BD15" s="191"/>
      <c r="BE15" s="68" t="str">
        <f t="shared" si="59"/>
        <v/>
      </c>
      <c r="BF15" s="76"/>
      <c r="BG15" s="68" t="s">
        <v>31</v>
      </c>
      <c r="BH15" s="77"/>
      <c r="BI15" s="66" t="str">
        <f t="shared" si="60"/>
        <v/>
      </c>
      <c r="BJ15" s="196"/>
      <c r="BK15" s="198"/>
      <c r="BL15" s="198"/>
      <c r="BM15" s="198"/>
      <c r="BN15" s="204"/>
      <c r="BO15" s="209"/>
      <c r="BP15" s="191"/>
      <c r="BQ15" s="173"/>
      <c r="BR15" s="184"/>
      <c r="BS15" s="213"/>
      <c r="BT15" s="191"/>
      <c r="BU15" s="173"/>
      <c r="BV15" s="184"/>
      <c r="BW15" s="187"/>
      <c r="BZ15" s="39"/>
      <c r="CB15" s="40"/>
      <c r="CC15" s="189"/>
      <c r="CD15" s="189"/>
    </row>
    <row r="16" spans="1:92" ht="15.75" customHeight="1">
      <c r="A16" s="78" t="str">
        <f t="shared" ref="A16:A17" si="61">V2</f>
        <v>2コート2位</v>
      </c>
      <c r="B16" s="272" t="str">
        <f>T4</f>
        <v>①</v>
      </c>
      <c r="D16" s="22">
        <f>X4</f>
        <v>1</v>
      </c>
      <c r="E16" s="23" t="str">
        <f>W4</f>
        <v>⑦</v>
      </c>
      <c r="F16" s="24">
        <f>V4</f>
        <v>2</v>
      </c>
      <c r="G16" s="93"/>
      <c r="H16" s="259" t="str">
        <f>$T$8</f>
        <v>④</v>
      </c>
      <c r="J16" s="22">
        <f>X8</f>
        <v>1</v>
      </c>
      <c r="K16" s="23" t="str">
        <f>W8</f>
        <v>⑫</v>
      </c>
      <c r="L16" s="24">
        <f>V8</f>
        <v>2</v>
      </c>
      <c r="M16" s="100"/>
      <c r="N16" s="167" t="str">
        <f>T12</f>
        <v>⑥</v>
      </c>
      <c r="P16" s="79">
        <f>X12</f>
        <v>1</v>
      </c>
      <c r="Q16" s="80" t="str">
        <f>W12</f>
        <v>⑨</v>
      </c>
      <c r="R16" s="81">
        <f>V12</f>
        <v>2</v>
      </c>
      <c r="S16" s="82"/>
      <c r="T16" s="83"/>
      <c r="U16" s="42"/>
      <c r="V16" s="278"/>
      <c r="W16" s="189"/>
      <c r="X16" s="203"/>
      <c r="Y16" s="43"/>
      <c r="Z16" s="193" t="s">
        <v>37</v>
      </c>
      <c r="AA16" s="101" t="str">
        <f>IF(AB17="","",SUM(AA17:AA19))</f>
        <v/>
      </c>
      <c r="AB16" s="102"/>
      <c r="AC16" s="80" t="s">
        <v>31</v>
      </c>
      <c r="AD16" s="103" t="str">
        <f>IF(AD17="","",SUM(AE17:AE19))</f>
        <v/>
      </c>
      <c r="AE16" s="104"/>
      <c r="AF16" s="193" t="s">
        <v>38</v>
      </c>
      <c r="AG16" s="101" t="str">
        <f>IF(AH17="","",SUM(AG17:AG19))</f>
        <v/>
      </c>
      <c r="AH16" s="104"/>
      <c r="AI16" s="80" t="s">
        <v>31</v>
      </c>
      <c r="AJ16" s="101" t="str">
        <f>IF(AJ17="","",SUM(AK17:AK19))</f>
        <v/>
      </c>
      <c r="AK16" s="104"/>
      <c r="AL16" s="190"/>
      <c r="AM16" s="105" t="str">
        <f>IF(AN17="","",SUM(AM17:AM19))</f>
        <v/>
      </c>
      <c r="AN16" s="106"/>
      <c r="AO16" s="51" t="s">
        <v>31</v>
      </c>
      <c r="AP16" s="105" t="str">
        <f>IF(AP17="","",SUM(AQ17:AQ19))</f>
        <v/>
      </c>
      <c r="AQ16" s="106"/>
      <c r="AR16" s="192"/>
      <c r="AS16" s="107" t="str">
        <f>IF(AT17="","",SUM(AS17:AS19))</f>
        <v/>
      </c>
      <c r="AT16" s="108"/>
      <c r="AU16" s="54" t="s">
        <v>31</v>
      </c>
      <c r="AV16" s="107" t="str">
        <f>IF(AV17="","",SUM(AW17:AW19))</f>
        <v/>
      </c>
      <c r="AW16" s="108"/>
      <c r="AX16" s="193"/>
      <c r="AY16" s="101" t="str">
        <f>IF(AZ17="","",SUM(AY17:AY19))</f>
        <v/>
      </c>
      <c r="AZ16" s="104"/>
      <c r="BA16" s="80" t="s">
        <v>31</v>
      </c>
      <c r="BB16" s="101" t="str">
        <f>IF(BB17="","",SUM(BC17:BC19))</f>
        <v/>
      </c>
      <c r="BC16" s="104"/>
      <c r="BD16" s="193"/>
      <c r="BE16" s="101" t="str">
        <f>IF(BF17="","",SUM(BE17:BE19))</f>
        <v/>
      </c>
      <c r="BF16" s="104"/>
      <c r="BG16" s="80" t="s">
        <v>31</v>
      </c>
      <c r="BH16" s="101" t="str">
        <f>IF(BH17="","",SUM(BI17:BI19))</f>
        <v/>
      </c>
      <c r="BI16" s="109"/>
      <c r="BJ16" s="194">
        <f>SUMPRODUCT((J16=2)+(P16=2)+(D16=2)+(AA16=2)+(AG16=2)+(AM16=2)+(AS16=2)+(AY16=2)+(BE16=2))</f>
        <v>0</v>
      </c>
      <c r="BK16" s="197" t="s">
        <v>31</v>
      </c>
      <c r="BL16" s="199">
        <f>CI16</f>
        <v>0</v>
      </c>
      <c r="BM16" s="197" t="s">
        <v>31</v>
      </c>
      <c r="BN16" s="206">
        <f>SUMPRODUCT((L16=2)+(R16=2)+(F16=2)+(AD16=2)+(AJ16=2)+(AP16=2)+(AV16=2)+(BB16=2)+(BH16=2))</f>
        <v>3</v>
      </c>
      <c r="BO16" s="207">
        <f>BJ16*100+BL16*10+BN16</f>
        <v>3</v>
      </c>
      <c r="BP16" s="170">
        <f>SUM(D16,J16,P16,U16,AA16,AG16,AM16,AS16,AY16,BE16)</f>
        <v>3</v>
      </c>
      <c r="BQ16" s="181" t="s">
        <v>31</v>
      </c>
      <c r="BR16" s="210">
        <f>SUM(F16,L16,R16,AD16,AJ16,AP16,AV16,BB16,BH16)</f>
        <v>6</v>
      </c>
      <c r="BS16" s="211">
        <f>BZ16</f>
        <v>0.5</v>
      </c>
      <c r="BT16" s="170">
        <f>SUM(J17,J18,J19,P17,P18,P19,V17,V18,V19,AB17,AB18,AB19,AH17,AH18,AH19,AN17,AN18,AN19,AT17,AT18,AT19,AZ17,AZ18,AZ19,BF17,BF18,BF19,D17,D18,D19)</f>
        <v>113</v>
      </c>
      <c r="BU16" s="181">
        <f>SUM(F17,F18,F19,L17,L18,L19,R17,R18,R19,X17,X18,X19,AD17,AD18,AD19,AJ17,AJ18,AJ19,AP17,AP18,AP19,AV17,AV18,AV19,BB17,BB18,BB19,BH17,BH18,BH19)</f>
        <v>121</v>
      </c>
      <c r="BV16" s="182">
        <f>CA16</f>
        <v>0.93388429752066116</v>
      </c>
      <c r="BW16" s="185">
        <v>4</v>
      </c>
      <c r="BX16" s="38">
        <f>SUM(D16:F16,J16:L16,P16:R16,V16:X16)</f>
        <v>9</v>
      </c>
      <c r="BY16" s="38">
        <f>BO16</f>
        <v>3</v>
      </c>
      <c r="BZ16" s="39">
        <f>IF(AND(D16="",F16=""),"",IF(BR16=0,5,SUM(D16,J16,P16,V16)/SUM(F16,L16,R16,X16)))</f>
        <v>0.5</v>
      </c>
      <c r="CA16" s="39">
        <f>IF(D17="","",BT16/BU16)</f>
        <v>0.93388429752066116</v>
      </c>
      <c r="CB16" s="40">
        <f>BY16*100+BZ16*10+CA16</f>
        <v>305.93388429752065</v>
      </c>
      <c r="CC16" s="188" t="str">
        <f>A17</f>
        <v>わかばB</v>
      </c>
      <c r="CD16" s="188" t="str">
        <f>A16</f>
        <v>2コート2位</v>
      </c>
      <c r="CE16" s="41" t="str">
        <f>IF(AND(D16=1,F16=1),1,"")</f>
        <v/>
      </c>
      <c r="CF16" s="41" t="str">
        <f>IF(AND(J16=1,L16=1),1,"")</f>
        <v/>
      </c>
      <c r="CG16" s="41" t="str">
        <f>IF(AND(P16=1,R16=1),1,"")</f>
        <v/>
      </c>
      <c r="CH16" s="41" t="str">
        <f>IF(AND(V16=1,X16=1),1,"")</f>
        <v/>
      </c>
      <c r="CI16" s="41">
        <f>SUM(CE16:CH16)</f>
        <v>0</v>
      </c>
    </row>
    <row r="17" spans="1:82" ht="15.75" customHeight="1">
      <c r="A17" s="214" t="str">
        <f t="shared" si="61"/>
        <v>わかばB</v>
      </c>
      <c r="B17" s="235"/>
      <c r="C17" s="84">
        <f t="shared" ref="C17:C19" si="62">Y5</f>
        <v>1</v>
      </c>
      <c r="D17" s="85">
        <f t="shared" ref="D17:D19" si="63">IF(X5="","",X5)</f>
        <v>15</v>
      </c>
      <c r="E17" s="53" t="s">
        <v>31</v>
      </c>
      <c r="F17" s="86">
        <f t="shared" ref="F17:F19" si="64">IF(V5="","",V5)</f>
        <v>10</v>
      </c>
      <c r="G17" s="87">
        <f t="shared" ref="G17:G19" si="65">U5</f>
        <v>0</v>
      </c>
      <c r="H17" s="235"/>
      <c r="I17" s="62">
        <f t="shared" ref="I17:I19" si="66">Y9</f>
        <v>1</v>
      </c>
      <c r="J17" s="85">
        <f t="shared" ref="J17:J19" si="67">IF(X9="","",X9)</f>
        <v>15</v>
      </c>
      <c r="K17" s="53" t="s">
        <v>31</v>
      </c>
      <c r="L17" s="86">
        <f t="shared" ref="L17:L19" si="68">IF(V9="","",V9)</f>
        <v>9</v>
      </c>
      <c r="M17" s="87">
        <f t="shared" ref="M17:M19" si="69">U9</f>
        <v>0</v>
      </c>
      <c r="N17" s="168"/>
      <c r="O17" s="62">
        <f t="shared" ref="O17:O19" si="70">Y13</f>
        <v>1</v>
      </c>
      <c r="P17" s="85">
        <f t="shared" ref="P17:P19" si="71">IF(X13="","",X13)</f>
        <v>15</v>
      </c>
      <c r="Q17" s="110" t="s">
        <v>31</v>
      </c>
      <c r="R17" s="86">
        <f t="shared" ref="R17:R19" si="72">IF(V13="","",V13)</f>
        <v>12</v>
      </c>
      <c r="S17" s="87">
        <f t="shared" ref="S17:S19" si="73">U13</f>
        <v>0</v>
      </c>
      <c r="T17" s="83"/>
      <c r="U17" s="42"/>
      <c r="V17" s="195"/>
      <c r="W17" s="189"/>
      <c r="X17" s="203"/>
      <c r="Y17" s="43"/>
      <c r="Z17" s="168"/>
      <c r="AA17" s="44" t="str">
        <f t="shared" ref="AA17:AA19" si="74">IF(AB17="","",IF(AB17&gt;AD17,1,0))</f>
        <v/>
      </c>
      <c r="AB17" s="45"/>
      <c r="AC17" s="46" t="s">
        <v>31</v>
      </c>
      <c r="AD17" s="47"/>
      <c r="AE17" s="48" t="str">
        <f t="shared" ref="AE17:AE19" si="75">IF(AD17="","",IF(AD17&gt;AB17,1,0))</f>
        <v/>
      </c>
      <c r="AF17" s="168"/>
      <c r="AG17" s="46" t="str">
        <f t="shared" ref="AG17:AG19" si="76">IF(AH17="","",IF(AH17&gt;AJ17,1,0))</f>
        <v/>
      </c>
      <c r="AH17" s="56"/>
      <c r="AI17" s="46" t="s">
        <v>31</v>
      </c>
      <c r="AJ17" s="58"/>
      <c r="AK17" s="46" t="str">
        <f t="shared" ref="AK17:AK19" si="77">IF(AJ17="","",IF(AJ17&gt;AH17,1,0))</f>
        <v/>
      </c>
      <c r="AL17" s="168"/>
      <c r="AM17" s="50" t="str">
        <f t="shared" ref="AM17:AM19" si="78">IF(AN17="","",IF(AN17&gt;AP17,1,0))</f>
        <v/>
      </c>
      <c r="AN17" s="51"/>
      <c r="AO17" s="50" t="s">
        <v>31</v>
      </c>
      <c r="AP17" s="52"/>
      <c r="AQ17" s="50" t="str">
        <f t="shared" ref="AQ17:AQ19" si="79">IF(AP17="","",IF(AP17&gt;AN17,1,0))</f>
        <v/>
      </c>
      <c r="AR17" s="168"/>
      <c r="AS17" s="53" t="str">
        <f t="shared" ref="AS17:AS19" si="80">IF(AT17="","",IF(AT17&gt;AV17,1,0))</f>
        <v/>
      </c>
      <c r="AT17" s="54"/>
      <c r="AU17" s="53" t="s">
        <v>31</v>
      </c>
      <c r="AV17" s="55"/>
      <c r="AW17" s="53" t="str">
        <f t="shared" ref="AW17:AW19" si="81">IF(AV17="","",IF(AV17&gt;AT17,1,0))</f>
        <v/>
      </c>
      <c r="AX17" s="168"/>
      <c r="AY17" s="46" t="str">
        <f t="shared" ref="AY17:AY19" si="82">IF(AZ17="","",IF(AZ17&gt;BB17,1,0))</f>
        <v/>
      </c>
      <c r="AZ17" s="56"/>
      <c r="BA17" s="46" t="s">
        <v>31</v>
      </c>
      <c r="BB17" s="58"/>
      <c r="BC17" s="46" t="str">
        <f t="shared" ref="BC17:BC19" si="83">IF(BB17="","",IF(BB17&gt;AZ17,1,0))</f>
        <v/>
      </c>
      <c r="BD17" s="168"/>
      <c r="BE17" s="46" t="str">
        <f t="shared" ref="BE17:BE19" si="84">IF(BF17="","",IF(BF17&gt;BH17,1,0))</f>
        <v/>
      </c>
      <c r="BF17" s="56"/>
      <c r="BG17" s="46" t="s">
        <v>31</v>
      </c>
      <c r="BH17" s="58"/>
      <c r="BI17" s="44" t="str">
        <f t="shared" ref="BI17:BI19" si="85">IF(BH17="","",IF(BH17&gt;BF17,1,0))</f>
        <v/>
      </c>
      <c r="BJ17" s="195"/>
      <c r="BK17" s="189"/>
      <c r="BL17" s="189"/>
      <c r="BM17" s="189"/>
      <c r="BN17" s="203"/>
      <c r="BO17" s="208"/>
      <c r="BP17" s="168"/>
      <c r="BQ17" s="172"/>
      <c r="BR17" s="183"/>
      <c r="BS17" s="212"/>
      <c r="BT17" s="168"/>
      <c r="BU17" s="172"/>
      <c r="BV17" s="183"/>
      <c r="BW17" s="186"/>
      <c r="BZ17" s="39"/>
      <c r="CB17" s="40"/>
      <c r="CC17" s="189"/>
      <c r="CD17" s="189"/>
    </row>
    <row r="18" spans="1:82" ht="15.75" customHeight="1">
      <c r="A18" s="212"/>
      <c r="B18" s="235"/>
      <c r="C18" s="84">
        <f t="shared" si="62"/>
        <v>0</v>
      </c>
      <c r="D18" s="85">
        <f t="shared" si="63"/>
        <v>4</v>
      </c>
      <c r="E18" s="105" t="s">
        <v>31</v>
      </c>
      <c r="F18" s="86">
        <f t="shared" si="64"/>
        <v>15</v>
      </c>
      <c r="G18" s="87">
        <f t="shared" si="65"/>
        <v>1</v>
      </c>
      <c r="H18" s="235"/>
      <c r="I18" s="62">
        <f t="shared" si="66"/>
        <v>0</v>
      </c>
      <c r="J18" s="85">
        <f t="shared" si="67"/>
        <v>13</v>
      </c>
      <c r="K18" s="53" t="s">
        <v>31</v>
      </c>
      <c r="L18" s="86">
        <f t="shared" si="68"/>
        <v>15</v>
      </c>
      <c r="M18" s="87">
        <f t="shared" si="69"/>
        <v>1</v>
      </c>
      <c r="N18" s="168"/>
      <c r="O18" s="62">
        <f t="shared" si="70"/>
        <v>0</v>
      </c>
      <c r="P18" s="85">
        <f t="shared" si="71"/>
        <v>12</v>
      </c>
      <c r="Q18" s="110" t="s">
        <v>31</v>
      </c>
      <c r="R18" s="86">
        <f t="shared" si="72"/>
        <v>15</v>
      </c>
      <c r="S18" s="87">
        <f t="shared" si="73"/>
        <v>1</v>
      </c>
      <c r="T18" s="83"/>
      <c r="U18" s="42"/>
      <c r="V18" s="195"/>
      <c r="W18" s="189"/>
      <c r="X18" s="203"/>
      <c r="Y18" s="43"/>
      <c r="Z18" s="168"/>
      <c r="AA18" s="44" t="str">
        <f t="shared" si="74"/>
        <v/>
      </c>
      <c r="AB18" s="59"/>
      <c r="AC18" s="46" t="s">
        <v>31</v>
      </c>
      <c r="AD18" s="60"/>
      <c r="AE18" s="48" t="str">
        <f t="shared" si="75"/>
        <v/>
      </c>
      <c r="AF18" s="168"/>
      <c r="AG18" s="46" t="str">
        <f t="shared" si="76"/>
        <v/>
      </c>
      <c r="AH18" s="57"/>
      <c r="AI18" s="46" t="s">
        <v>31</v>
      </c>
      <c r="AJ18" s="63"/>
      <c r="AK18" s="46" t="str">
        <f t="shared" si="77"/>
        <v/>
      </c>
      <c r="AL18" s="168"/>
      <c r="AM18" s="50" t="str">
        <f t="shared" si="78"/>
        <v/>
      </c>
      <c r="AN18" s="50"/>
      <c r="AO18" s="50" t="s">
        <v>31</v>
      </c>
      <c r="AP18" s="61"/>
      <c r="AQ18" s="50" t="str">
        <f t="shared" si="79"/>
        <v/>
      </c>
      <c r="AR18" s="168"/>
      <c r="AS18" s="53" t="str">
        <f t="shared" si="80"/>
        <v/>
      </c>
      <c r="AT18" s="53"/>
      <c r="AU18" s="53" t="s">
        <v>31</v>
      </c>
      <c r="AV18" s="62"/>
      <c r="AW18" s="53" t="str">
        <f t="shared" si="81"/>
        <v/>
      </c>
      <c r="AX18" s="168"/>
      <c r="AY18" s="46" t="str">
        <f t="shared" si="82"/>
        <v/>
      </c>
      <c r="AZ18" s="57"/>
      <c r="BA18" s="46" t="s">
        <v>31</v>
      </c>
      <c r="BB18" s="63"/>
      <c r="BC18" s="46" t="str">
        <f t="shared" si="83"/>
        <v/>
      </c>
      <c r="BD18" s="168"/>
      <c r="BE18" s="46" t="str">
        <f t="shared" si="84"/>
        <v/>
      </c>
      <c r="BF18" s="57"/>
      <c r="BG18" s="46" t="s">
        <v>31</v>
      </c>
      <c r="BH18" s="63"/>
      <c r="BI18" s="44" t="str">
        <f t="shared" si="85"/>
        <v/>
      </c>
      <c r="BJ18" s="195"/>
      <c r="BK18" s="189"/>
      <c r="BL18" s="189"/>
      <c r="BM18" s="189"/>
      <c r="BN18" s="203"/>
      <c r="BO18" s="208"/>
      <c r="BP18" s="168"/>
      <c r="BQ18" s="172"/>
      <c r="BR18" s="183"/>
      <c r="BS18" s="212"/>
      <c r="BT18" s="168"/>
      <c r="BU18" s="172"/>
      <c r="BV18" s="183"/>
      <c r="BW18" s="186"/>
      <c r="BZ18" s="39"/>
      <c r="CB18" s="40"/>
      <c r="CC18" s="189"/>
      <c r="CD18" s="189"/>
    </row>
    <row r="19" spans="1:82" ht="15.75" customHeight="1">
      <c r="A19" s="213"/>
      <c r="B19" s="236"/>
      <c r="C19" s="88">
        <f t="shared" si="62"/>
        <v>0</v>
      </c>
      <c r="D19" s="89">
        <f t="shared" si="63"/>
        <v>13</v>
      </c>
      <c r="E19" s="74" t="s">
        <v>31</v>
      </c>
      <c r="F19" s="90">
        <f t="shared" si="64"/>
        <v>15</v>
      </c>
      <c r="G19" s="91">
        <f t="shared" si="65"/>
        <v>1</v>
      </c>
      <c r="H19" s="236"/>
      <c r="I19" s="75">
        <f t="shared" si="66"/>
        <v>0</v>
      </c>
      <c r="J19" s="89">
        <f t="shared" si="67"/>
        <v>12</v>
      </c>
      <c r="K19" s="74" t="s">
        <v>31</v>
      </c>
      <c r="L19" s="90">
        <f t="shared" si="68"/>
        <v>15</v>
      </c>
      <c r="M19" s="91">
        <f t="shared" si="69"/>
        <v>1</v>
      </c>
      <c r="N19" s="191"/>
      <c r="O19" s="75">
        <f t="shared" si="70"/>
        <v>0</v>
      </c>
      <c r="P19" s="89">
        <f t="shared" si="71"/>
        <v>14</v>
      </c>
      <c r="Q19" s="74" t="s">
        <v>31</v>
      </c>
      <c r="R19" s="90">
        <f t="shared" si="72"/>
        <v>15</v>
      </c>
      <c r="S19" s="91">
        <f t="shared" si="73"/>
        <v>1</v>
      </c>
      <c r="T19" s="92"/>
      <c r="U19" s="64"/>
      <c r="V19" s="196"/>
      <c r="W19" s="198"/>
      <c r="X19" s="204"/>
      <c r="Y19" s="65"/>
      <c r="Z19" s="191"/>
      <c r="AA19" s="66" t="str">
        <f t="shared" si="74"/>
        <v/>
      </c>
      <c r="AB19" s="67"/>
      <c r="AC19" s="68" t="s">
        <v>31</v>
      </c>
      <c r="AD19" s="69"/>
      <c r="AE19" s="70" t="str">
        <f t="shared" si="75"/>
        <v/>
      </c>
      <c r="AF19" s="191"/>
      <c r="AG19" s="68" t="str">
        <f t="shared" si="76"/>
        <v/>
      </c>
      <c r="AH19" s="76"/>
      <c r="AI19" s="68" t="s">
        <v>31</v>
      </c>
      <c r="AJ19" s="77"/>
      <c r="AK19" s="68" t="str">
        <f t="shared" si="77"/>
        <v/>
      </c>
      <c r="AL19" s="191"/>
      <c r="AM19" s="72" t="str">
        <f t="shared" si="78"/>
        <v/>
      </c>
      <c r="AN19" s="72"/>
      <c r="AO19" s="72" t="s">
        <v>31</v>
      </c>
      <c r="AP19" s="73"/>
      <c r="AQ19" s="72" t="str">
        <f t="shared" si="79"/>
        <v/>
      </c>
      <c r="AR19" s="191"/>
      <c r="AS19" s="74" t="str">
        <f t="shared" si="80"/>
        <v/>
      </c>
      <c r="AT19" s="74"/>
      <c r="AU19" s="74" t="s">
        <v>31</v>
      </c>
      <c r="AV19" s="75"/>
      <c r="AW19" s="74" t="str">
        <f t="shared" si="81"/>
        <v/>
      </c>
      <c r="AX19" s="191"/>
      <c r="AY19" s="68" t="str">
        <f t="shared" si="82"/>
        <v/>
      </c>
      <c r="AZ19" s="76"/>
      <c r="BA19" s="68" t="s">
        <v>31</v>
      </c>
      <c r="BB19" s="77"/>
      <c r="BC19" s="68" t="str">
        <f t="shared" si="83"/>
        <v/>
      </c>
      <c r="BD19" s="191"/>
      <c r="BE19" s="68" t="str">
        <f t="shared" si="84"/>
        <v/>
      </c>
      <c r="BF19" s="76"/>
      <c r="BG19" s="68" t="s">
        <v>31</v>
      </c>
      <c r="BH19" s="77"/>
      <c r="BI19" s="66" t="str">
        <f t="shared" si="85"/>
        <v/>
      </c>
      <c r="BJ19" s="196"/>
      <c r="BK19" s="198"/>
      <c r="BL19" s="198"/>
      <c r="BM19" s="198"/>
      <c r="BN19" s="204"/>
      <c r="BO19" s="209"/>
      <c r="BP19" s="191"/>
      <c r="BQ19" s="173"/>
      <c r="BR19" s="184"/>
      <c r="BS19" s="213"/>
      <c r="BT19" s="191"/>
      <c r="BU19" s="173"/>
      <c r="BV19" s="184"/>
      <c r="BW19" s="187"/>
      <c r="BZ19" s="39"/>
      <c r="CB19" s="40"/>
      <c r="CC19" s="189"/>
      <c r="CD19" s="189"/>
    </row>
    <row r="20" spans="1:82" ht="12" hidden="1" customHeight="1">
      <c r="A20" s="111" t="str">
        <f>V2</f>
        <v>2コート2位</v>
      </c>
      <c r="B20" s="270" t="str">
        <f>Z4</f>
        <v>③</v>
      </c>
      <c r="C20" s="112"/>
      <c r="D20" s="54" t="str">
        <f t="shared" ref="D20:D23" si="86">AD4</f>
        <v/>
      </c>
      <c r="E20" s="54" t="s">
        <v>31</v>
      </c>
      <c r="F20" s="54" t="str">
        <f>AA4</f>
        <v/>
      </c>
      <c r="G20" s="113"/>
      <c r="H20" s="259" t="str">
        <f>$Z$8</f>
        <v>①</v>
      </c>
      <c r="I20" s="35"/>
      <c r="J20" s="35" t="str">
        <f t="shared" ref="J20:J23" si="87">AD8</f>
        <v/>
      </c>
      <c r="K20" s="35" t="s">
        <v>31</v>
      </c>
      <c r="L20" s="114" t="str">
        <f>AA8</f>
        <v/>
      </c>
      <c r="M20" s="115"/>
      <c r="N20" s="167" t="str">
        <f>$Z$12</f>
        <v>⑥</v>
      </c>
      <c r="O20" s="35"/>
      <c r="P20" s="35" t="str">
        <f t="shared" ref="P20:P23" si="88">AD12</f>
        <v/>
      </c>
      <c r="Q20" s="35" t="s">
        <v>31</v>
      </c>
      <c r="R20" s="114" t="str">
        <f>AA12</f>
        <v/>
      </c>
      <c r="S20" s="115"/>
      <c r="T20" s="167" t="str">
        <f>Z16</f>
        <v>⑨</v>
      </c>
      <c r="U20" s="32"/>
      <c r="V20" s="35" t="str">
        <f t="shared" ref="V20:V23" si="89">AD16</f>
        <v/>
      </c>
      <c r="W20" s="35" t="s">
        <v>31</v>
      </c>
      <c r="X20" s="114" t="str">
        <f>AA16</f>
        <v/>
      </c>
      <c r="Y20" s="115"/>
      <c r="Z20" s="200"/>
      <c r="AA20" s="201"/>
      <c r="AB20" s="201"/>
      <c r="AC20" s="201"/>
      <c r="AD20" s="201"/>
      <c r="AE20" s="202"/>
      <c r="AF20" s="205" t="s">
        <v>39</v>
      </c>
      <c r="AG20" s="26" t="str">
        <f>IF(AH21="","",SUM(AG21:AG23))</f>
        <v/>
      </c>
      <c r="AH20" s="29"/>
      <c r="AI20" s="80" t="s">
        <v>31</v>
      </c>
      <c r="AJ20" s="26" t="str">
        <f>IF(AJ21="","",SUM(AK21:AK23))</f>
        <v/>
      </c>
      <c r="AK20" s="29"/>
      <c r="AL20" s="205" t="s">
        <v>40</v>
      </c>
      <c r="AM20" s="26" t="str">
        <f>IF(AN21="","",SUM(AM21:AM23))</f>
        <v/>
      </c>
      <c r="AN20" s="29"/>
      <c r="AO20" s="80" t="s">
        <v>31</v>
      </c>
      <c r="AP20" s="26" t="str">
        <f>IF(AP21="","",SUM(AQ21:AQ23))</f>
        <v/>
      </c>
      <c r="AQ20" s="29"/>
      <c r="AR20" s="205"/>
      <c r="AS20" s="26" t="str">
        <f>IF(AT21="","",SUM(AS21:AS23))</f>
        <v/>
      </c>
      <c r="AT20" s="29"/>
      <c r="AU20" s="80" t="s">
        <v>31</v>
      </c>
      <c r="AV20" s="26" t="str">
        <f>IF(AV21="","",SUM(AW21:AW23))</f>
        <v/>
      </c>
      <c r="AW20" s="29"/>
      <c r="AX20" s="205"/>
      <c r="AY20" s="26" t="str">
        <f>IF(AZ21="","",SUM(AY21:AY23))</f>
        <v/>
      </c>
      <c r="AZ20" s="29"/>
      <c r="BA20" s="80" t="s">
        <v>31</v>
      </c>
      <c r="BB20" s="26" t="str">
        <f>IF(BB21="","",SUM(BC21:BC23))</f>
        <v/>
      </c>
      <c r="BC20" s="29"/>
      <c r="BD20" s="205"/>
      <c r="BE20" s="26" t="str">
        <f>IF(BF21="","",SUM(BE21:BE23))</f>
        <v/>
      </c>
      <c r="BF20" s="29"/>
      <c r="BG20" s="80" t="s">
        <v>31</v>
      </c>
      <c r="BH20" s="26" t="str">
        <f>IF(BH21="","",SUM(BI21:BI23))</f>
        <v/>
      </c>
      <c r="BI20" s="29"/>
      <c r="BJ20" s="174">
        <f>SUMPRODUCT((D20=2)+(J20=2)+(P20=2)+(V20=2)+(AG20=2)+(AM20=2)+(AS20=2)+(AY20=2)+(BE20=2))</f>
        <v>0</v>
      </c>
      <c r="BK20" s="174" t="s">
        <v>31</v>
      </c>
      <c r="BL20" s="174">
        <f>SUMPRODUCT((L20=2)+(R20=2)+(F20=2)+(X20=2)+(AJ20=2)+(AP20=2)+(AV20=2)+(BB20=2)+(BH20=2))</f>
        <v>0</v>
      </c>
      <c r="BM20" s="174" t="s">
        <v>31</v>
      </c>
      <c r="BN20" s="174">
        <f>SUMPRODUCT((N20=2)+(T20=2)+(H20=2)+(Z20=2)+(AL20=2)+(AR20=2)+(AX20=2)+(BD20=2)+(BJ20=2))</f>
        <v>0</v>
      </c>
      <c r="BO20" s="282">
        <f>SUM(BJ20*2)+BL20</f>
        <v>0</v>
      </c>
      <c r="BP20" s="279">
        <f>SUM(D20,J20,P20,V20,,AG20,AM20,AS20,AY20,BE20)</f>
        <v>0</v>
      </c>
      <c r="BQ20" s="279" t="s">
        <v>31</v>
      </c>
      <c r="BR20" s="279">
        <f>SUM(F20,L20,R20,X20,AJ20,AP20,AV20,BB20,BH20)</f>
        <v>0</v>
      </c>
      <c r="BS20" s="280" t="e">
        <f>SUM(BP20/BR20)</f>
        <v>#DIV/0!</v>
      </c>
      <c r="BT20" s="279">
        <f>SUM(J21,J22,J23,P21,P22,P23,V21,V22,V23,AB21,AB22,AB23,AH21,AH22,AH23,AN21,AN22,AN23,AT21,AT22,AT23,AZ21,AZ22,AZ23,BF21,BF22,BF23,D21,D22,D23)</f>
        <v>0</v>
      </c>
      <c r="BU20" s="279">
        <f>SUM(F21,F22,F23,L21,L22,L23,R21,R22,R23,X21,X22,X23,AD21,AD22,AD23,AJ21,AJ22,AJ23,AP21,AP22,AP23,AV21,AV22,AV23,BB21,BB22,BB23,BH21,BH22,BH23)</f>
        <v>0</v>
      </c>
      <c r="BV20" s="280" t="e">
        <f>SUM(BT20/BU20)</f>
        <v>#DIV/0!</v>
      </c>
      <c r="BW20" s="281">
        <f>$BX20</f>
        <v>5</v>
      </c>
      <c r="BX20" s="38">
        <f>RANK(CB20,CB$4:CB$43)</f>
        <v>5</v>
      </c>
      <c r="BY20" s="38">
        <f>BO20</f>
        <v>0</v>
      </c>
      <c r="BZ20" s="117">
        <f>IF(BP20=0,0,IF(BR20=0,9,BS20))</f>
        <v>0</v>
      </c>
      <c r="CA20" s="38">
        <f>IF(BT20=0,0,BV20)</f>
        <v>0</v>
      </c>
      <c r="CB20" s="38">
        <f>BJ20+0.01*BZ20+0.00001*CA20</f>
        <v>0</v>
      </c>
    </row>
    <row r="21" spans="1:82" ht="12" hidden="1" customHeight="1">
      <c r="A21" s="267">
        <f>Z3</f>
        <v>0</v>
      </c>
      <c r="B21" s="168"/>
      <c r="C21" s="118" t="str">
        <f t="shared" ref="C21:C23" si="90">AE5</f>
        <v/>
      </c>
      <c r="D21" s="53">
        <f t="shared" si="86"/>
        <v>0</v>
      </c>
      <c r="E21" s="53" t="s">
        <v>31</v>
      </c>
      <c r="F21" s="53">
        <f t="shared" ref="F21:F23" si="91">AB5</f>
        <v>0</v>
      </c>
      <c r="G21" s="86" t="str">
        <f t="shared" ref="G21:G23" si="92">AA5</f>
        <v/>
      </c>
      <c r="H21" s="235"/>
      <c r="I21" s="53" t="str">
        <f t="shared" ref="I21:I23" si="93">AE9</f>
        <v/>
      </c>
      <c r="J21" s="53">
        <f t="shared" si="87"/>
        <v>0</v>
      </c>
      <c r="K21" s="53" t="s">
        <v>31</v>
      </c>
      <c r="L21" s="62">
        <f t="shared" ref="L21:L23" si="94">AB9</f>
        <v>0</v>
      </c>
      <c r="M21" s="86" t="str">
        <f t="shared" ref="M21:M23" si="95">AA9</f>
        <v/>
      </c>
      <c r="N21" s="168"/>
      <c r="O21" s="53" t="str">
        <f t="shared" ref="O21:O23" si="96">AE13</f>
        <v/>
      </c>
      <c r="P21" s="53">
        <f t="shared" si="88"/>
        <v>0</v>
      </c>
      <c r="Q21" s="53" t="s">
        <v>31</v>
      </c>
      <c r="R21" s="62">
        <f t="shared" ref="R21:R23" si="97">AB13</f>
        <v>0</v>
      </c>
      <c r="S21" s="86" t="str">
        <f t="shared" ref="S21:S23" si="98">AA13</f>
        <v/>
      </c>
      <c r="T21" s="168"/>
      <c r="U21" s="50" t="str">
        <f t="shared" ref="U21:U23" si="99">AE17</f>
        <v/>
      </c>
      <c r="V21" s="53">
        <f t="shared" si="89"/>
        <v>0</v>
      </c>
      <c r="W21" s="53" t="s">
        <v>31</v>
      </c>
      <c r="X21" s="62">
        <f t="shared" ref="X21:X23" si="100">AB17</f>
        <v>0</v>
      </c>
      <c r="Y21" s="86" t="str">
        <f t="shared" ref="Y21:Y23" si="101">AA17</f>
        <v/>
      </c>
      <c r="Z21" s="195"/>
      <c r="AA21" s="189"/>
      <c r="AB21" s="189"/>
      <c r="AC21" s="189"/>
      <c r="AD21" s="189"/>
      <c r="AE21" s="203"/>
      <c r="AF21" s="168"/>
      <c r="AG21" s="46" t="str">
        <f t="shared" ref="AG21:AG23" si="102">IF(AH21="","",IF(AH21&gt;AJ21,1,0))</f>
        <v/>
      </c>
      <c r="AH21" s="56"/>
      <c r="AI21" s="46" t="s">
        <v>31</v>
      </c>
      <c r="AJ21" s="58"/>
      <c r="AK21" s="46" t="str">
        <f t="shared" ref="AK21:AK23" si="103">IF(AJ21="","",IF(AJ21&gt;AH21,1,0))</f>
        <v/>
      </c>
      <c r="AL21" s="168"/>
      <c r="AM21" s="46" t="str">
        <f t="shared" ref="AM21:AM23" si="104">IF(AN21="","",IF(AN21&gt;AP21,1,0))</f>
        <v/>
      </c>
      <c r="AN21" s="56"/>
      <c r="AO21" s="46"/>
      <c r="AP21" s="58"/>
      <c r="AQ21" s="46" t="str">
        <f t="shared" ref="AQ21:AQ23" si="105">IF(AP21="","",IF(AP21&gt;AN21,1,0))</f>
        <v/>
      </c>
      <c r="AR21" s="168"/>
      <c r="AS21" s="46" t="str">
        <f t="shared" ref="AS21:AS23" si="106">IF(AT21="","",IF(AT21&gt;AV21,1,0))</f>
        <v/>
      </c>
      <c r="AT21" s="56"/>
      <c r="AU21" s="46"/>
      <c r="AV21" s="58"/>
      <c r="AW21" s="46" t="str">
        <f t="shared" ref="AW21:AW23" si="107">IF(AV21="","",IF(AV21&gt;AT21,1,0))</f>
        <v/>
      </c>
      <c r="AX21" s="168"/>
      <c r="AY21" s="46" t="str">
        <f t="shared" ref="AY21:AY23" si="108">IF(AZ21="","",IF(AZ21&gt;BB21,1,0))</f>
        <v/>
      </c>
      <c r="AZ21" s="56"/>
      <c r="BA21" s="46" t="s">
        <v>31</v>
      </c>
      <c r="BB21" s="58"/>
      <c r="BC21" s="46" t="str">
        <f t="shared" ref="BC21:BC23" si="109">IF(BB21="","",IF(BB21&gt;AZ21,1,0))</f>
        <v/>
      </c>
      <c r="BD21" s="168"/>
      <c r="BE21" s="46" t="str">
        <f t="shared" ref="BE21:BE23" si="110">IF(BF21="","",IF(BF21&gt;BH21,1,0))</f>
        <v/>
      </c>
      <c r="BF21" s="56"/>
      <c r="BG21" s="46" t="s">
        <v>31</v>
      </c>
      <c r="BH21" s="58"/>
      <c r="BI21" s="46" t="str">
        <f t="shared" ref="BI21:BI23" si="111">IF(BH21="","",IF(BH21&gt;BF21,1,0))</f>
        <v/>
      </c>
      <c r="BJ21" s="172"/>
      <c r="BK21" s="172"/>
      <c r="BL21" s="172"/>
      <c r="BM21" s="172"/>
      <c r="BN21" s="172"/>
      <c r="BO21" s="172"/>
      <c r="BP21" s="172"/>
      <c r="BQ21" s="172"/>
      <c r="BR21" s="172"/>
      <c r="BS21" s="172"/>
      <c r="BT21" s="172"/>
      <c r="BU21" s="172"/>
      <c r="BV21" s="172"/>
      <c r="BW21" s="178"/>
      <c r="BZ21" s="117"/>
    </row>
    <row r="22" spans="1:82" ht="12" hidden="1" customHeight="1">
      <c r="A22" s="268"/>
      <c r="B22" s="168"/>
      <c r="C22" s="118" t="str">
        <f t="shared" si="90"/>
        <v/>
      </c>
      <c r="D22" s="53">
        <f t="shared" si="86"/>
        <v>0</v>
      </c>
      <c r="E22" s="53" t="s">
        <v>31</v>
      </c>
      <c r="F22" s="53">
        <f t="shared" si="91"/>
        <v>0</v>
      </c>
      <c r="G22" s="86" t="str">
        <f t="shared" si="92"/>
        <v/>
      </c>
      <c r="H22" s="235"/>
      <c r="I22" s="53" t="str">
        <f t="shared" si="93"/>
        <v/>
      </c>
      <c r="J22" s="53">
        <f t="shared" si="87"/>
        <v>0</v>
      </c>
      <c r="K22" s="53" t="s">
        <v>31</v>
      </c>
      <c r="L22" s="62">
        <f t="shared" si="94"/>
        <v>0</v>
      </c>
      <c r="M22" s="86" t="str">
        <f t="shared" si="95"/>
        <v/>
      </c>
      <c r="N22" s="168"/>
      <c r="O22" s="53" t="str">
        <f t="shared" si="96"/>
        <v/>
      </c>
      <c r="P22" s="53">
        <f t="shared" si="88"/>
        <v>0</v>
      </c>
      <c r="Q22" s="53" t="s">
        <v>31</v>
      </c>
      <c r="R22" s="62">
        <f t="shared" si="97"/>
        <v>0</v>
      </c>
      <c r="S22" s="86" t="str">
        <f t="shared" si="98"/>
        <v/>
      </c>
      <c r="T22" s="168"/>
      <c r="U22" s="50" t="str">
        <f t="shared" si="99"/>
        <v/>
      </c>
      <c r="V22" s="53">
        <f t="shared" si="89"/>
        <v>0</v>
      </c>
      <c r="W22" s="53" t="s">
        <v>31</v>
      </c>
      <c r="X22" s="62">
        <f t="shared" si="100"/>
        <v>0</v>
      </c>
      <c r="Y22" s="86" t="str">
        <f t="shared" si="101"/>
        <v/>
      </c>
      <c r="Z22" s="195"/>
      <c r="AA22" s="189"/>
      <c r="AB22" s="189"/>
      <c r="AC22" s="189"/>
      <c r="AD22" s="189"/>
      <c r="AE22" s="203"/>
      <c r="AF22" s="168"/>
      <c r="AG22" s="46" t="str">
        <f t="shared" si="102"/>
        <v/>
      </c>
      <c r="AH22" s="57"/>
      <c r="AI22" s="46" t="s">
        <v>31</v>
      </c>
      <c r="AJ22" s="63"/>
      <c r="AK22" s="46" t="str">
        <f t="shared" si="103"/>
        <v/>
      </c>
      <c r="AL22" s="168"/>
      <c r="AM22" s="46" t="str">
        <f t="shared" si="104"/>
        <v/>
      </c>
      <c r="AN22" s="57"/>
      <c r="AO22" s="46"/>
      <c r="AP22" s="63"/>
      <c r="AQ22" s="46" t="str">
        <f t="shared" si="105"/>
        <v/>
      </c>
      <c r="AR22" s="168"/>
      <c r="AS22" s="46" t="str">
        <f t="shared" si="106"/>
        <v/>
      </c>
      <c r="AT22" s="57"/>
      <c r="AU22" s="46"/>
      <c r="AV22" s="63"/>
      <c r="AW22" s="46" t="str">
        <f t="shared" si="107"/>
        <v/>
      </c>
      <c r="AX22" s="168"/>
      <c r="AY22" s="46" t="str">
        <f t="shared" si="108"/>
        <v/>
      </c>
      <c r="AZ22" s="57"/>
      <c r="BA22" s="46" t="s">
        <v>31</v>
      </c>
      <c r="BB22" s="63"/>
      <c r="BC22" s="46" t="str">
        <f t="shared" si="109"/>
        <v/>
      </c>
      <c r="BD22" s="168"/>
      <c r="BE22" s="46" t="str">
        <f t="shared" si="110"/>
        <v/>
      </c>
      <c r="BF22" s="57"/>
      <c r="BG22" s="46" t="s">
        <v>31</v>
      </c>
      <c r="BH22" s="63"/>
      <c r="BI22" s="46" t="str">
        <f t="shared" si="111"/>
        <v/>
      </c>
      <c r="BJ22" s="172"/>
      <c r="BK22" s="172"/>
      <c r="BL22" s="172"/>
      <c r="BM22" s="172"/>
      <c r="BN22" s="172"/>
      <c r="BO22" s="172"/>
      <c r="BP22" s="172"/>
      <c r="BQ22" s="172"/>
      <c r="BR22" s="172"/>
      <c r="BS22" s="172"/>
      <c r="BT22" s="172"/>
      <c r="BU22" s="172"/>
      <c r="BV22" s="172"/>
      <c r="BW22" s="178"/>
      <c r="BZ22" s="117"/>
    </row>
    <row r="23" spans="1:82" ht="12" hidden="1" customHeight="1">
      <c r="A23" s="269"/>
      <c r="B23" s="191"/>
      <c r="C23" s="119" t="str">
        <f t="shared" si="90"/>
        <v/>
      </c>
      <c r="D23" s="74">
        <f t="shared" si="86"/>
        <v>0</v>
      </c>
      <c r="E23" s="74" t="s">
        <v>31</v>
      </c>
      <c r="F23" s="74">
        <f t="shared" si="91"/>
        <v>0</v>
      </c>
      <c r="G23" s="90" t="str">
        <f t="shared" si="92"/>
        <v/>
      </c>
      <c r="H23" s="236"/>
      <c r="I23" s="74" t="str">
        <f t="shared" si="93"/>
        <v/>
      </c>
      <c r="J23" s="74">
        <f t="shared" si="87"/>
        <v>0</v>
      </c>
      <c r="K23" s="74" t="s">
        <v>31</v>
      </c>
      <c r="L23" s="75">
        <f t="shared" si="94"/>
        <v>0</v>
      </c>
      <c r="M23" s="90" t="str">
        <f t="shared" si="95"/>
        <v/>
      </c>
      <c r="N23" s="191"/>
      <c r="O23" s="74" t="str">
        <f t="shared" si="96"/>
        <v/>
      </c>
      <c r="P23" s="74">
        <f t="shared" si="88"/>
        <v>0</v>
      </c>
      <c r="Q23" s="74" t="s">
        <v>31</v>
      </c>
      <c r="R23" s="75">
        <f t="shared" si="97"/>
        <v>0</v>
      </c>
      <c r="S23" s="90" t="str">
        <f t="shared" si="98"/>
        <v/>
      </c>
      <c r="T23" s="191"/>
      <c r="U23" s="72" t="str">
        <f t="shared" si="99"/>
        <v/>
      </c>
      <c r="V23" s="74">
        <f t="shared" si="89"/>
        <v>0</v>
      </c>
      <c r="W23" s="74" t="s">
        <v>31</v>
      </c>
      <c r="X23" s="75">
        <f t="shared" si="100"/>
        <v>0</v>
      </c>
      <c r="Y23" s="90" t="str">
        <f t="shared" si="101"/>
        <v/>
      </c>
      <c r="Z23" s="196"/>
      <c r="AA23" s="198"/>
      <c r="AB23" s="198"/>
      <c r="AC23" s="198"/>
      <c r="AD23" s="198"/>
      <c r="AE23" s="204"/>
      <c r="AF23" s="191"/>
      <c r="AG23" s="46" t="str">
        <f t="shared" si="102"/>
        <v/>
      </c>
      <c r="AH23" s="76"/>
      <c r="AI23" s="46" t="s">
        <v>31</v>
      </c>
      <c r="AJ23" s="77"/>
      <c r="AK23" s="46" t="str">
        <f t="shared" si="103"/>
        <v/>
      </c>
      <c r="AL23" s="191"/>
      <c r="AM23" s="46" t="str">
        <f t="shared" si="104"/>
        <v/>
      </c>
      <c r="AN23" s="76"/>
      <c r="AO23" s="68" t="s">
        <v>31</v>
      </c>
      <c r="AP23" s="77"/>
      <c r="AQ23" s="46" t="str">
        <f t="shared" si="105"/>
        <v/>
      </c>
      <c r="AR23" s="191"/>
      <c r="AS23" s="46" t="str">
        <f t="shared" si="106"/>
        <v/>
      </c>
      <c r="AT23" s="76"/>
      <c r="AU23" s="68" t="s">
        <v>31</v>
      </c>
      <c r="AV23" s="77"/>
      <c r="AW23" s="46" t="str">
        <f t="shared" si="107"/>
        <v/>
      </c>
      <c r="AX23" s="191"/>
      <c r="AY23" s="46" t="str">
        <f t="shared" si="108"/>
        <v/>
      </c>
      <c r="AZ23" s="76"/>
      <c r="BA23" s="68" t="s">
        <v>31</v>
      </c>
      <c r="BB23" s="77"/>
      <c r="BC23" s="46" t="str">
        <f t="shared" si="109"/>
        <v/>
      </c>
      <c r="BD23" s="191"/>
      <c r="BE23" s="46" t="str">
        <f t="shared" si="110"/>
        <v/>
      </c>
      <c r="BF23" s="76"/>
      <c r="BG23" s="68" t="s">
        <v>31</v>
      </c>
      <c r="BH23" s="77"/>
      <c r="BI23" s="46" t="str">
        <f t="shared" si="111"/>
        <v/>
      </c>
      <c r="BJ23" s="173"/>
      <c r="BK23" s="173"/>
      <c r="BL23" s="173"/>
      <c r="BM23" s="173"/>
      <c r="BN23" s="173"/>
      <c r="BO23" s="173"/>
      <c r="BP23" s="173"/>
      <c r="BQ23" s="173"/>
      <c r="BR23" s="173"/>
      <c r="BS23" s="173"/>
      <c r="BT23" s="173"/>
      <c r="BU23" s="173"/>
      <c r="BV23" s="173"/>
      <c r="BW23" s="250"/>
      <c r="BZ23" s="117"/>
    </row>
    <row r="24" spans="1:82" ht="12" hidden="1" customHeight="1">
      <c r="A24" s="120">
        <f>Z2</f>
        <v>0</v>
      </c>
      <c r="B24" s="270">
        <f>$AF$4</f>
        <v>0</v>
      </c>
      <c r="C24" s="121"/>
      <c r="D24" s="35" t="str">
        <f t="shared" ref="D24:D27" si="112">AJ4</f>
        <v/>
      </c>
      <c r="E24" s="35" t="s">
        <v>31</v>
      </c>
      <c r="F24" s="35" t="str">
        <f>AG4</f>
        <v/>
      </c>
      <c r="G24" s="115"/>
      <c r="H24" s="259" t="str">
        <f>AF8</f>
        <v>⑥</v>
      </c>
      <c r="I24" s="35"/>
      <c r="J24" s="35" t="str">
        <f t="shared" ref="J24:J27" si="113">AJ8</f>
        <v/>
      </c>
      <c r="K24" s="35" t="s">
        <v>31</v>
      </c>
      <c r="L24" s="114" t="str">
        <f>AG8</f>
        <v/>
      </c>
      <c r="M24" s="115"/>
      <c r="N24" s="167">
        <f>$AF$12</f>
        <v>0</v>
      </c>
      <c r="O24" s="35"/>
      <c r="P24" s="35" t="str">
        <f t="shared" ref="P24:P27" si="114">AJ12</f>
        <v/>
      </c>
      <c r="Q24" s="35" t="s">
        <v>31</v>
      </c>
      <c r="R24" s="114" t="str">
        <f>AG12</f>
        <v/>
      </c>
      <c r="S24" s="115"/>
      <c r="T24" s="167" t="str">
        <f>AF16</f>
        <v>⑫</v>
      </c>
      <c r="U24" s="32"/>
      <c r="V24" s="35" t="str">
        <f t="shared" ref="V24:V27" si="115">AJ16</f>
        <v/>
      </c>
      <c r="W24" s="35" t="s">
        <v>31</v>
      </c>
      <c r="X24" s="114" t="str">
        <f>AG16</f>
        <v/>
      </c>
      <c r="Y24" s="115"/>
      <c r="Z24" s="167" t="str">
        <f>AF20</f>
        <v>⑩</v>
      </c>
      <c r="AA24" s="32"/>
      <c r="AB24" s="35" t="str">
        <f t="shared" ref="AB24:AB27" si="116">AJ20</f>
        <v/>
      </c>
      <c r="AC24" s="35" t="s">
        <v>31</v>
      </c>
      <c r="AD24" s="114" t="str">
        <f>AG20</f>
        <v/>
      </c>
      <c r="AE24" s="115"/>
      <c r="AF24" s="200"/>
      <c r="AG24" s="201"/>
      <c r="AH24" s="201"/>
      <c r="AI24" s="201"/>
      <c r="AJ24" s="201"/>
      <c r="AK24" s="202"/>
      <c r="AL24" s="205" t="s">
        <v>29</v>
      </c>
      <c r="AM24" s="26" t="str">
        <f>IF(AN25="","",SUM(AM25:AM27))</f>
        <v/>
      </c>
      <c r="AN24" s="29"/>
      <c r="AO24" s="80" t="s">
        <v>31</v>
      </c>
      <c r="AP24" s="26" t="str">
        <f>IF(AP25="","",SUM(AQ25:AQ27))</f>
        <v/>
      </c>
      <c r="AQ24" s="29"/>
      <c r="AR24" s="170"/>
      <c r="AS24" s="33" t="str">
        <f>IF(AT25="","",SUM(AS25:AS27))</f>
        <v/>
      </c>
      <c r="AT24" s="34"/>
      <c r="AU24" s="54" t="s">
        <v>31</v>
      </c>
      <c r="AV24" s="33" t="str">
        <f>IF(AV25="","",SUM(AW25:AW27))</f>
        <v/>
      </c>
      <c r="AW24" s="34"/>
      <c r="AX24" s="205"/>
      <c r="AY24" s="26" t="str">
        <f>IF(AZ25="","",SUM(AY25:AY27))</f>
        <v/>
      </c>
      <c r="AZ24" s="29"/>
      <c r="BA24" s="80" t="s">
        <v>31</v>
      </c>
      <c r="BB24" s="26" t="str">
        <f>IF(BB25="","",SUM(BC25:BC27))</f>
        <v/>
      </c>
      <c r="BC24" s="29"/>
      <c r="BD24" s="205"/>
      <c r="BE24" s="26" t="str">
        <f>IF(BF25="","",SUM(BE25:BE27))</f>
        <v/>
      </c>
      <c r="BF24" s="29"/>
      <c r="BG24" s="80" t="s">
        <v>31</v>
      </c>
      <c r="BH24" s="26" t="str">
        <f>IF(BH25="","",SUM(BI25:BI27))</f>
        <v/>
      </c>
      <c r="BI24" s="29"/>
      <c r="BJ24" s="171">
        <f>SUMPRODUCT((J24=2)+(P24=2)+(V24=2)+(AB24=2)+(D24=2)+(AM24=2)+(AS24=2)+(AY24=2)+(BE24=2))</f>
        <v>0</v>
      </c>
      <c r="BK24" s="254" t="s">
        <v>31</v>
      </c>
      <c r="BL24" s="171">
        <f>SUMPRODUCT((L24=2)+(R24=2)+(X24=2)+(F24=2)+(AD24=2)+(AP24=2)+(AV24=2)+(BB24=2)+(BH24=2))</f>
        <v>0</v>
      </c>
      <c r="BM24" s="254" t="s">
        <v>31</v>
      </c>
      <c r="BN24" s="171">
        <f>SUMPRODUCT((N24=2)+(T24=2)+(Z24=2)+(H24=2)+(AF24=2)+(AR24=2)+(AX24=2)+(BD24=2)+(BJ24=2))</f>
        <v>0</v>
      </c>
      <c r="BO24" s="180">
        <f>SUM(BJ24*2)+BL24</f>
        <v>0</v>
      </c>
      <c r="BP24" s="248">
        <f>SUM(D24,J24,P24,V24,AB24,AM24,AS24,AY24,BE24)</f>
        <v>0</v>
      </c>
      <c r="BQ24" s="248" t="s">
        <v>31</v>
      </c>
      <c r="BR24" s="248">
        <f>SUM(F24,L24,R24,X24,AD24,AP24,AV24,BB24,BH24)</f>
        <v>0</v>
      </c>
      <c r="BS24" s="176" t="e">
        <f>SUM(BP24/BR24)</f>
        <v>#DIV/0!</v>
      </c>
      <c r="BT24" s="248">
        <f>SUM(J25,J26,J27,P25,P26,P27,V25,V26,V27,AB25,AB26,AB27,AH25,AH26,AH27,AN25,AN26,AN27,AT25,AT26,AT27,AZ25,AZ26,AZ27,BF25,BF26,BF27,D25,D26,D27)</f>
        <v>0</v>
      </c>
      <c r="BU24" s="248">
        <f>SUM(F25,F26,F27,L25,L26,L27,R25,R26,R27,X25,X26,X27,AD25,AD26,AD27,AJ25,AJ26,AJ27,AP25,AP26,AP27,AV25,AV26,AV27,BB25,BB26,BB27,BH25,BH26,BH27)</f>
        <v>0</v>
      </c>
      <c r="BV24" s="176" t="e">
        <f>SUM(BT24/BU24)</f>
        <v>#DIV/0!</v>
      </c>
      <c r="BW24" s="249">
        <f>$BX24</f>
        <v>5</v>
      </c>
      <c r="BX24" s="38">
        <f>RANK(CB24,CB$4:CB$43)</f>
        <v>5</v>
      </c>
      <c r="BY24" s="38">
        <f>BO24</f>
        <v>0</v>
      </c>
      <c r="BZ24" s="117">
        <f>IF(BP24=0,0,IF(BR24=0,9,BS24))</f>
        <v>0</v>
      </c>
      <c r="CA24" s="38">
        <f>IF(BT24=0,0,BV24)</f>
        <v>0</v>
      </c>
      <c r="CB24" s="38">
        <f>BJ24+0.01*BZ24+0.00001*CA24</f>
        <v>0</v>
      </c>
    </row>
    <row r="25" spans="1:82" ht="12" hidden="1" customHeight="1">
      <c r="A25" s="267">
        <f>AF3</f>
        <v>0</v>
      </c>
      <c r="B25" s="168"/>
      <c r="C25" s="118" t="str">
        <f t="shared" ref="C25:C27" si="117">AK5</f>
        <v/>
      </c>
      <c r="D25" s="53">
        <f t="shared" si="112"/>
        <v>0</v>
      </c>
      <c r="E25" s="53" t="s">
        <v>31</v>
      </c>
      <c r="F25" s="53">
        <f t="shared" ref="F25:F27" si="118">AH5</f>
        <v>0</v>
      </c>
      <c r="G25" s="86" t="str">
        <f t="shared" ref="G25:G27" si="119">AG5</f>
        <v/>
      </c>
      <c r="H25" s="235"/>
      <c r="I25" s="53" t="str">
        <f t="shared" ref="I25:I27" si="120">AK9</f>
        <v/>
      </c>
      <c r="J25" s="53">
        <f t="shared" si="113"/>
        <v>0</v>
      </c>
      <c r="K25" s="53" t="s">
        <v>31</v>
      </c>
      <c r="L25" s="62">
        <f t="shared" ref="L25:L27" si="121">AH9</f>
        <v>0</v>
      </c>
      <c r="M25" s="86" t="str">
        <f t="shared" ref="M25:M27" si="122">AG9</f>
        <v/>
      </c>
      <c r="N25" s="168"/>
      <c r="O25" s="53" t="str">
        <f t="shared" ref="O25:O27" si="123">AK13</f>
        <v/>
      </c>
      <c r="P25" s="53">
        <f t="shared" si="114"/>
        <v>0</v>
      </c>
      <c r="Q25" s="53" t="s">
        <v>31</v>
      </c>
      <c r="R25" s="62">
        <f t="shared" ref="R25:R27" si="124">AH13</f>
        <v>0</v>
      </c>
      <c r="S25" s="86">
        <f t="shared" ref="S25:S27" si="125">AG13</f>
        <v>0</v>
      </c>
      <c r="T25" s="168"/>
      <c r="U25" s="50" t="str">
        <f t="shared" ref="U25:U27" si="126">AK17</f>
        <v/>
      </c>
      <c r="V25" s="53">
        <f t="shared" si="115"/>
        <v>0</v>
      </c>
      <c r="W25" s="53" t="s">
        <v>31</v>
      </c>
      <c r="X25" s="62">
        <f t="shared" ref="X25:X27" si="127">AH17</f>
        <v>0</v>
      </c>
      <c r="Y25" s="86" t="str">
        <f t="shared" ref="Y25:Y27" si="128">AG17</f>
        <v/>
      </c>
      <c r="Z25" s="168"/>
      <c r="AA25" s="50" t="str">
        <f t="shared" ref="AA25:AA27" si="129">AK21</f>
        <v/>
      </c>
      <c r="AB25" s="53">
        <f t="shared" si="116"/>
        <v>0</v>
      </c>
      <c r="AC25" s="53" t="s">
        <v>31</v>
      </c>
      <c r="AD25" s="62">
        <f t="shared" ref="AD25:AD27" si="130">AH21</f>
        <v>0</v>
      </c>
      <c r="AE25" s="86" t="str">
        <f t="shared" ref="AE25:AE27" si="131">AG21</f>
        <v/>
      </c>
      <c r="AF25" s="195"/>
      <c r="AG25" s="189"/>
      <c r="AH25" s="189"/>
      <c r="AI25" s="189"/>
      <c r="AJ25" s="189"/>
      <c r="AK25" s="203"/>
      <c r="AL25" s="168"/>
      <c r="AM25" s="46" t="str">
        <f t="shared" ref="AM25:AM27" si="132">IF(AN25="","",IF(AN25&gt;AP25,1,0))</f>
        <v/>
      </c>
      <c r="AN25" s="56"/>
      <c r="AO25" s="46" t="s">
        <v>31</v>
      </c>
      <c r="AP25" s="58"/>
      <c r="AQ25" s="46" t="str">
        <f t="shared" ref="AQ25:AQ27" si="133">IF(AP25="","",IF(AP25&gt;AN25,1,0))</f>
        <v/>
      </c>
      <c r="AR25" s="168"/>
      <c r="AS25" s="53" t="str">
        <f t="shared" ref="AS25:AS27" si="134">IF(AT25="","",IF(AT25&gt;AV25,1,0))</f>
        <v/>
      </c>
      <c r="AT25" s="54"/>
      <c r="AU25" s="53" t="s">
        <v>31</v>
      </c>
      <c r="AV25" s="55"/>
      <c r="AW25" s="53" t="str">
        <f t="shared" ref="AW25:AW27" si="135">IF(AV25="","",IF(AV25&gt;AT25,1,0))</f>
        <v/>
      </c>
      <c r="AX25" s="168"/>
      <c r="AY25" s="46" t="str">
        <f t="shared" ref="AY25:AY27" si="136">IF(AZ25="","",IF(AZ25&gt;BB25,1,0))</f>
        <v/>
      </c>
      <c r="AZ25" s="56"/>
      <c r="BA25" s="46" t="s">
        <v>31</v>
      </c>
      <c r="BB25" s="58"/>
      <c r="BC25" s="46" t="str">
        <f t="shared" ref="BC25:BC27" si="137">IF(BB25="","",IF(BB25&gt;AZ25,1,0))</f>
        <v/>
      </c>
      <c r="BD25" s="168"/>
      <c r="BE25" s="46" t="str">
        <f t="shared" ref="BE25:BE27" si="138">IF(BF25="","",IF(BF25&gt;BH25,1,0))</f>
        <v/>
      </c>
      <c r="BF25" s="56"/>
      <c r="BG25" s="46" t="s">
        <v>31</v>
      </c>
      <c r="BH25" s="58"/>
      <c r="BI25" s="46" t="str">
        <f t="shared" ref="BI25:BI27" si="139">IF(BH25="","",IF(BH25&gt;BF25,1,0))</f>
        <v/>
      </c>
      <c r="BJ25" s="172"/>
      <c r="BK25" s="172"/>
      <c r="BL25" s="172"/>
      <c r="BM25" s="172"/>
      <c r="BN25" s="172"/>
      <c r="BO25" s="172"/>
      <c r="BP25" s="172"/>
      <c r="BQ25" s="172"/>
      <c r="BR25" s="172"/>
      <c r="BS25" s="172"/>
      <c r="BT25" s="172"/>
      <c r="BU25" s="172"/>
      <c r="BV25" s="172"/>
      <c r="BW25" s="178"/>
      <c r="BZ25" s="117"/>
    </row>
    <row r="26" spans="1:82" ht="12" hidden="1" customHeight="1">
      <c r="A26" s="268"/>
      <c r="B26" s="168"/>
      <c r="C26" s="118" t="str">
        <f t="shared" si="117"/>
        <v/>
      </c>
      <c r="D26" s="53">
        <f t="shared" si="112"/>
        <v>0</v>
      </c>
      <c r="E26" s="53" t="s">
        <v>31</v>
      </c>
      <c r="F26" s="53">
        <f t="shared" si="118"/>
        <v>0</v>
      </c>
      <c r="G26" s="86" t="str">
        <f t="shared" si="119"/>
        <v/>
      </c>
      <c r="H26" s="235"/>
      <c r="I26" s="53" t="str">
        <f t="shared" si="120"/>
        <v/>
      </c>
      <c r="J26" s="53">
        <f t="shared" si="113"/>
        <v>0</v>
      </c>
      <c r="K26" s="53"/>
      <c r="L26" s="62">
        <f t="shared" si="121"/>
        <v>0</v>
      </c>
      <c r="M26" s="86" t="str">
        <f t="shared" si="122"/>
        <v/>
      </c>
      <c r="N26" s="168"/>
      <c r="O26" s="53" t="str">
        <f t="shared" si="123"/>
        <v/>
      </c>
      <c r="P26" s="53">
        <f t="shared" si="114"/>
        <v>0</v>
      </c>
      <c r="Q26" s="53"/>
      <c r="R26" s="62">
        <f t="shared" si="124"/>
        <v>0</v>
      </c>
      <c r="S26" s="86">
        <f t="shared" si="125"/>
        <v>0</v>
      </c>
      <c r="T26" s="168"/>
      <c r="U26" s="50" t="str">
        <f t="shared" si="126"/>
        <v/>
      </c>
      <c r="V26" s="53">
        <f t="shared" si="115"/>
        <v>0</v>
      </c>
      <c r="W26" s="53"/>
      <c r="X26" s="62">
        <f t="shared" si="127"/>
        <v>0</v>
      </c>
      <c r="Y26" s="86" t="str">
        <f t="shared" si="128"/>
        <v/>
      </c>
      <c r="Z26" s="168"/>
      <c r="AA26" s="50" t="str">
        <f t="shared" si="129"/>
        <v/>
      </c>
      <c r="AB26" s="53">
        <f t="shared" si="116"/>
        <v>0</v>
      </c>
      <c r="AC26" s="53"/>
      <c r="AD26" s="62">
        <f t="shared" si="130"/>
        <v>0</v>
      </c>
      <c r="AE26" s="86" t="str">
        <f t="shared" si="131"/>
        <v/>
      </c>
      <c r="AF26" s="195"/>
      <c r="AG26" s="189"/>
      <c r="AH26" s="189"/>
      <c r="AI26" s="189"/>
      <c r="AJ26" s="189"/>
      <c r="AK26" s="203"/>
      <c r="AL26" s="168"/>
      <c r="AM26" s="46" t="str">
        <f t="shared" si="132"/>
        <v/>
      </c>
      <c r="AN26" s="57"/>
      <c r="AO26" s="46"/>
      <c r="AP26" s="63"/>
      <c r="AQ26" s="46" t="str">
        <f t="shared" si="133"/>
        <v/>
      </c>
      <c r="AR26" s="168"/>
      <c r="AS26" s="53" t="str">
        <f t="shared" si="134"/>
        <v/>
      </c>
      <c r="AT26" s="53"/>
      <c r="AU26" s="53" t="s">
        <v>31</v>
      </c>
      <c r="AV26" s="62"/>
      <c r="AW26" s="53" t="str">
        <f t="shared" si="135"/>
        <v/>
      </c>
      <c r="AX26" s="168"/>
      <c r="AY26" s="46" t="str">
        <f t="shared" si="136"/>
        <v/>
      </c>
      <c r="AZ26" s="57"/>
      <c r="BA26" s="46" t="s">
        <v>31</v>
      </c>
      <c r="BB26" s="63"/>
      <c r="BC26" s="46" t="str">
        <f t="shared" si="137"/>
        <v/>
      </c>
      <c r="BD26" s="168"/>
      <c r="BE26" s="46" t="str">
        <f t="shared" si="138"/>
        <v/>
      </c>
      <c r="BF26" s="57"/>
      <c r="BG26" s="46" t="s">
        <v>31</v>
      </c>
      <c r="BH26" s="63"/>
      <c r="BI26" s="46" t="str">
        <f t="shared" si="139"/>
        <v/>
      </c>
      <c r="BJ26" s="172"/>
      <c r="BK26" s="172"/>
      <c r="BL26" s="172"/>
      <c r="BM26" s="172"/>
      <c r="BN26" s="172"/>
      <c r="BO26" s="172"/>
      <c r="BP26" s="172"/>
      <c r="BQ26" s="172"/>
      <c r="BR26" s="172"/>
      <c r="BS26" s="172"/>
      <c r="BT26" s="172"/>
      <c r="BU26" s="172"/>
      <c r="BV26" s="172"/>
      <c r="BW26" s="178"/>
      <c r="BZ26" s="117"/>
    </row>
    <row r="27" spans="1:82" ht="12" hidden="1" customHeight="1">
      <c r="A27" s="269"/>
      <c r="B27" s="191"/>
      <c r="C27" s="119" t="str">
        <f t="shared" si="117"/>
        <v/>
      </c>
      <c r="D27" s="74">
        <f t="shared" si="112"/>
        <v>0</v>
      </c>
      <c r="E27" s="74" t="s">
        <v>31</v>
      </c>
      <c r="F27" s="74">
        <f t="shared" si="118"/>
        <v>0</v>
      </c>
      <c r="G27" s="90" t="str">
        <f t="shared" si="119"/>
        <v/>
      </c>
      <c r="H27" s="236"/>
      <c r="I27" s="74" t="str">
        <f t="shared" si="120"/>
        <v/>
      </c>
      <c r="J27" s="74">
        <f t="shared" si="113"/>
        <v>0</v>
      </c>
      <c r="K27" s="74" t="s">
        <v>31</v>
      </c>
      <c r="L27" s="75">
        <f t="shared" si="121"/>
        <v>0</v>
      </c>
      <c r="M27" s="90" t="str">
        <f t="shared" si="122"/>
        <v/>
      </c>
      <c r="N27" s="191"/>
      <c r="O27" s="74" t="str">
        <f t="shared" si="123"/>
        <v/>
      </c>
      <c r="P27" s="74">
        <f t="shared" si="114"/>
        <v>0</v>
      </c>
      <c r="Q27" s="74" t="s">
        <v>31</v>
      </c>
      <c r="R27" s="75">
        <f t="shared" si="124"/>
        <v>0</v>
      </c>
      <c r="S27" s="90" t="str">
        <f t="shared" si="125"/>
        <v/>
      </c>
      <c r="T27" s="191"/>
      <c r="U27" s="72" t="str">
        <f t="shared" si="126"/>
        <v/>
      </c>
      <c r="V27" s="74">
        <f t="shared" si="115"/>
        <v>0</v>
      </c>
      <c r="W27" s="74" t="s">
        <v>31</v>
      </c>
      <c r="X27" s="75">
        <f t="shared" si="127"/>
        <v>0</v>
      </c>
      <c r="Y27" s="90" t="str">
        <f t="shared" si="128"/>
        <v/>
      </c>
      <c r="Z27" s="191"/>
      <c r="AA27" s="72" t="str">
        <f t="shared" si="129"/>
        <v/>
      </c>
      <c r="AB27" s="74">
        <f t="shared" si="116"/>
        <v>0</v>
      </c>
      <c r="AC27" s="74" t="s">
        <v>31</v>
      </c>
      <c r="AD27" s="75">
        <f t="shared" si="130"/>
        <v>0</v>
      </c>
      <c r="AE27" s="90" t="str">
        <f t="shared" si="131"/>
        <v/>
      </c>
      <c r="AF27" s="196"/>
      <c r="AG27" s="198"/>
      <c r="AH27" s="198"/>
      <c r="AI27" s="198"/>
      <c r="AJ27" s="198"/>
      <c r="AK27" s="204"/>
      <c r="AL27" s="191"/>
      <c r="AM27" s="46" t="str">
        <f t="shared" si="132"/>
        <v/>
      </c>
      <c r="AN27" s="76"/>
      <c r="AO27" s="68" t="s">
        <v>31</v>
      </c>
      <c r="AP27" s="77"/>
      <c r="AQ27" s="46" t="str">
        <f t="shared" si="133"/>
        <v/>
      </c>
      <c r="AR27" s="191"/>
      <c r="AS27" s="53" t="str">
        <f t="shared" si="134"/>
        <v/>
      </c>
      <c r="AT27" s="74"/>
      <c r="AU27" s="74" t="s">
        <v>31</v>
      </c>
      <c r="AV27" s="75"/>
      <c r="AW27" s="53" t="str">
        <f t="shared" si="135"/>
        <v/>
      </c>
      <c r="AX27" s="191"/>
      <c r="AY27" s="46" t="str">
        <f t="shared" si="136"/>
        <v/>
      </c>
      <c r="AZ27" s="76"/>
      <c r="BA27" s="68" t="s">
        <v>31</v>
      </c>
      <c r="BB27" s="77"/>
      <c r="BC27" s="46" t="str">
        <f t="shared" si="137"/>
        <v/>
      </c>
      <c r="BD27" s="191"/>
      <c r="BE27" s="46" t="str">
        <f t="shared" si="138"/>
        <v/>
      </c>
      <c r="BF27" s="76"/>
      <c r="BG27" s="68" t="s">
        <v>31</v>
      </c>
      <c r="BH27" s="77"/>
      <c r="BI27" s="46" t="str">
        <f t="shared" si="139"/>
        <v/>
      </c>
      <c r="BJ27" s="173"/>
      <c r="BK27" s="173"/>
      <c r="BL27" s="173"/>
      <c r="BM27" s="173"/>
      <c r="BN27" s="173"/>
      <c r="BO27" s="173"/>
      <c r="BP27" s="173"/>
      <c r="BQ27" s="173"/>
      <c r="BR27" s="173"/>
      <c r="BS27" s="173"/>
      <c r="BT27" s="173"/>
      <c r="BU27" s="173"/>
      <c r="BV27" s="173"/>
      <c r="BW27" s="250"/>
      <c r="BZ27" s="117"/>
    </row>
    <row r="28" spans="1:82" ht="12" hidden="1" customHeight="1">
      <c r="A28" s="111">
        <f>AF2</f>
        <v>0</v>
      </c>
      <c r="B28" s="270">
        <f>$AL$4</f>
        <v>0</v>
      </c>
      <c r="C28" s="121"/>
      <c r="D28" s="35" t="str">
        <f t="shared" ref="D28:D31" si="140">AP4</f>
        <v/>
      </c>
      <c r="E28" s="35" t="s">
        <v>31</v>
      </c>
      <c r="F28" s="35" t="str">
        <f>AM4</f>
        <v/>
      </c>
      <c r="G28" s="115"/>
      <c r="H28" s="259" t="str">
        <f>AL8</f>
        <v>⑭</v>
      </c>
      <c r="I28" s="35"/>
      <c r="J28" s="35" t="str">
        <f>$AP$8</f>
        <v/>
      </c>
      <c r="K28" s="35" t="s">
        <v>31</v>
      </c>
      <c r="L28" s="114" t="str">
        <f>$AM$8</f>
        <v/>
      </c>
      <c r="M28" s="115"/>
      <c r="N28" s="167" t="str">
        <f>AL12</f>
        <v>⑪</v>
      </c>
      <c r="O28" s="35"/>
      <c r="P28" s="35" t="str">
        <f t="shared" ref="P28:P31" si="141">AP12</f>
        <v/>
      </c>
      <c r="Q28" s="35" t="s">
        <v>31</v>
      </c>
      <c r="R28" s="114" t="str">
        <f>AM12</f>
        <v/>
      </c>
      <c r="S28" s="115"/>
      <c r="T28" s="167">
        <f>$AL$16</f>
        <v>0</v>
      </c>
      <c r="U28" s="32"/>
      <c r="V28" s="35" t="str">
        <f t="shared" ref="V28:V31" si="142">AP16</f>
        <v/>
      </c>
      <c r="W28" s="35" t="s">
        <v>31</v>
      </c>
      <c r="X28" s="114" t="str">
        <f>AM16</f>
        <v/>
      </c>
      <c r="Y28" s="115"/>
      <c r="Z28" s="167"/>
      <c r="AA28" s="32"/>
      <c r="AB28" s="35" t="str">
        <f t="shared" ref="AB28:AB31" si="143">AP20</f>
        <v/>
      </c>
      <c r="AC28" s="35" t="s">
        <v>31</v>
      </c>
      <c r="AD28" s="114" t="str">
        <f>AM20</f>
        <v/>
      </c>
      <c r="AE28" s="115"/>
      <c r="AF28" s="167" t="str">
        <f>AL24</f>
        <v>③</v>
      </c>
      <c r="AG28" s="35"/>
      <c r="AH28" s="35" t="str">
        <f t="shared" ref="AH28:AH31" si="144">AP24</f>
        <v/>
      </c>
      <c r="AI28" s="35" t="s">
        <v>31</v>
      </c>
      <c r="AJ28" s="114" t="str">
        <f>AM24</f>
        <v/>
      </c>
      <c r="AK28" s="115"/>
      <c r="AL28" s="200"/>
      <c r="AM28" s="201"/>
      <c r="AN28" s="201"/>
      <c r="AO28" s="201"/>
      <c r="AP28" s="201"/>
      <c r="AQ28" s="202"/>
      <c r="AR28" s="205" t="s">
        <v>41</v>
      </c>
      <c r="AS28" s="26" t="str">
        <f>IF(AT29="","",SUM(AS29:AS31))</f>
        <v/>
      </c>
      <c r="AT28" s="29"/>
      <c r="AU28" s="80" t="s">
        <v>31</v>
      </c>
      <c r="AV28" s="26" t="str">
        <f>IF(AV29="","",SUM(AW29:AW31))</f>
        <v/>
      </c>
      <c r="AW28" s="29"/>
      <c r="AX28" s="205"/>
      <c r="AY28" s="26" t="str">
        <f>IF(AZ29="","",SUM(AY29:AY31))</f>
        <v/>
      </c>
      <c r="AZ28" s="29"/>
      <c r="BA28" s="80" t="s">
        <v>31</v>
      </c>
      <c r="BB28" s="26" t="str">
        <f>IF(BB29="","",SUM(BC29:BC31))</f>
        <v/>
      </c>
      <c r="BC28" s="29"/>
      <c r="BD28" s="205"/>
      <c r="BE28" s="26" t="str">
        <f>IF(BF29="","",SUM(BE29:BE31))</f>
        <v/>
      </c>
      <c r="BF28" s="29"/>
      <c r="BG28" s="80" t="s">
        <v>31</v>
      </c>
      <c r="BH28" s="26" t="str">
        <f>IF(BH29="","",SUM(BI29:BI31))</f>
        <v/>
      </c>
      <c r="BI28" s="29"/>
      <c r="BJ28" s="171">
        <f>SUMPRODUCT((J28=2)+(D28=2)+(P28=2)+(V28=2)+(AB28=2)+(AH28=2)+(AS28=2)+(AY28=2)+(BE28=2))</f>
        <v>0</v>
      </c>
      <c r="BK28" s="254" t="s">
        <v>31</v>
      </c>
      <c r="BL28" s="171">
        <f>SUMPRODUCT((L28=2)+(R28=2)+(X28=2)+(AD28=2)+(AJ28=2)+(AP28=2)+(AV28=2)+(BB28=2)+(BH28=2))</f>
        <v>0</v>
      </c>
      <c r="BM28" s="254" t="s">
        <v>31</v>
      </c>
      <c r="BN28" s="171">
        <f>SUMPRODUCT((N28=2)+(T28=2)+(Z28=2)+(AF28=2)+(AL28=2)+(AR28=2)+(AX28=2)+(BD28=2)+(BJ28=2))</f>
        <v>0</v>
      </c>
      <c r="BO28" s="180">
        <f>SUM(BJ28*2)+BL28</f>
        <v>0</v>
      </c>
      <c r="BP28" s="248">
        <f>SUM(D28,J28,V28,AB28,AH28,P28,AS28,AY28,BE28)</f>
        <v>0</v>
      </c>
      <c r="BQ28" s="248" t="s">
        <v>31</v>
      </c>
      <c r="BR28" s="248">
        <f>SUM(F28,L28,R28,X28,AD28,AJ28,AP28,AV28,BB28,BH28)</f>
        <v>0</v>
      </c>
      <c r="BS28" s="176" t="e">
        <f>SUM(BP28/BR28)</f>
        <v>#DIV/0!</v>
      </c>
      <c r="BT28" s="248">
        <f>SUM(J29,J30,J31,P29,P30,P31,V29,V30,V31,AB29,AB30,AB31,AH29,AH30,AH31,AN29,AN30,AN31,AT29,AT30,AT31,AZ29,AZ30,AZ31,BF29,BF30,BF31,D29,D30,D31)</f>
        <v>0</v>
      </c>
      <c r="BU28" s="248">
        <f>SUM(F29,F30,F31,L29,L30,L31,R29,R30,R31,X29,X30,X31,AD29,AD30,AD31,AJ29,AJ30,AJ31,AP29,AP30,AP31,AV29,AV30,AV31,BB29,BB30,BB31,BH29,BH30,BH31)</f>
        <v>0</v>
      </c>
      <c r="BV28" s="176" t="e">
        <f>SUM(BT28/BU28)</f>
        <v>#DIV/0!</v>
      </c>
      <c r="BW28" s="249">
        <f>$BX28</f>
        <v>5</v>
      </c>
      <c r="BX28" s="38">
        <f>RANK(CB28,CB$4:CB$43)</f>
        <v>5</v>
      </c>
      <c r="BY28" s="38">
        <f>BO28</f>
        <v>0</v>
      </c>
      <c r="BZ28" s="117">
        <f>IF(BP28=0,0,IF(BR28=0,9,BS28))</f>
        <v>0</v>
      </c>
      <c r="CA28" s="38">
        <f>IF(BT28=0,0,BV28)</f>
        <v>0</v>
      </c>
      <c r="CB28" s="38">
        <f>BJ28+0.01*BZ28+0.00001*CA28</f>
        <v>0</v>
      </c>
    </row>
    <row r="29" spans="1:82" ht="12" hidden="1" customHeight="1">
      <c r="A29" s="271">
        <f>AL3</f>
        <v>0</v>
      </c>
      <c r="B29" s="168"/>
      <c r="C29" s="118" t="str">
        <f t="shared" ref="C29:C31" si="145">AQ5</f>
        <v/>
      </c>
      <c r="D29" s="53">
        <f t="shared" si="140"/>
        <v>0</v>
      </c>
      <c r="E29" s="53" t="s">
        <v>31</v>
      </c>
      <c r="F29" s="53">
        <f t="shared" ref="F29:F31" si="146">AN5</f>
        <v>0</v>
      </c>
      <c r="G29" s="86" t="str">
        <f t="shared" ref="G29:G31" si="147">AM5</f>
        <v/>
      </c>
      <c r="H29" s="235"/>
      <c r="I29" s="53" t="str">
        <f t="shared" ref="I29:I31" si="148">AQ5</f>
        <v/>
      </c>
      <c r="J29" s="53">
        <f t="shared" ref="J29:J31" si="149">AP9</f>
        <v>0</v>
      </c>
      <c r="K29" s="53" t="s">
        <v>31</v>
      </c>
      <c r="L29" s="62">
        <f t="shared" ref="L29:L31" si="150">AN9</f>
        <v>0</v>
      </c>
      <c r="M29" s="86" t="str">
        <f t="shared" ref="M29:M31" si="151">AM5</f>
        <v/>
      </c>
      <c r="N29" s="168"/>
      <c r="O29" s="53" t="str">
        <f t="shared" ref="O29:O31" si="152">AQ13</f>
        <v/>
      </c>
      <c r="P29" s="53">
        <f t="shared" si="141"/>
        <v>0</v>
      </c>
      <c r="Q29" s="53" t="s">
        <v>31</v>
      </c>
      <c r="R29" s="62">
        <f t="shared" ref="R29:R31" si="153">AN13</f>
        <v>0</v>
      </c>
      <c r="S29" s="86" t="str">
        <f t="shared" ref="S29:S31" si="154">AM13</f>
        <v/>
      </c>
      <c r="T29" s="168"/>
      <c r="U29" s="50" t="str">
        <f t="shared" ref="U29:U31" si="155">AQ17</f>
        <v/>
      </c>
      <c r="V29" s="53">
        <f t="shared" si="142"/>
        <v>0</v>
      </c>
      <c r="W29" s="53" t="s">
        <v>31</v>
      </c>
      <c r="X29" s="62">
        <f t="shared" ref="X29:X31" si="156">AN17</f>
        <v>0</v>
      </c>
      <c r="Y29" s="86" t="str">
        <f t="shared" ref="Y29:Y31" si="157">AM17</f>
        <v/>
      </c>
      <c r="Z29" s="168"/>
      <c r="AA29" s="50" t="str">
        <f t="shared" ref="AA29:AA31" si="158">AQ21</f>
        <v/>
      </c>
      <c r="AB29" s="53">
        <f t="shared" si="143"/>
        <v>0</v>
      </c>
      <c r="AC29" s="53" t="s">
        <v>31</v>
      </c>
      <c r="AD29" s="62">
        <f t="shared" ref="AD29:AD31" si="159">AN21</f>
        <v>0</v>
      </c>
      <c r="AE29" s="86" t="str">
        <f t="shared" ref="AE29:AE31" si="160">AM21</f>
        <v/>
      </c>
      <c r="AF29" s="168"/>
      <c r="AG29" s="53" t="str">
        <f t="shared" ref="AG29:AG31" si="161">AQ25</f>
        <v/>
      </c>
      <c r="AH29" s="53">
        <f t="shared" si="144"/>
        <v>0</v>
      </c>
      <c r="AI29" s="53" t="s">
        <v>31</v>
      </c>
      <c r="AJ29" s="62">
        <f t="shared" ref="AJ29:AJ31" si="162">AN25</f>
        <v>0</v>
      </c>
      <c r="AK29" s="86" t="str">
        <f t="shared" ref="AK29:AK31" si="163">AM25</f>
        <v/>
      </c>
      <c r="AL29" s="195"/>
      <c r="AM29" s="189"/>
      <c r="AN29" s="189"/>
      <c r="AO29" s="189"/>
      <c r="AP29" s="189"/>
      <c r="AQ29" s="203"/>
      <c r="AR29" s="168"/>
      <c r="AS29" s="46" t="str">
        <f t="shared" ref="AS29:AS31" si="164">IF(AT29="","",IF(AT29&gt;AV29,1,0))</f>
        <v/>
      </c>
      <c r="AT29" s="56"/>
      <c r="AU29" s="46" t="s">
        <v>31</v>
      </c>
      <c r="AV29" s="58"/>
      <c r="AW29" s="46" t="str">
        <f t="shared" ref="AW29:AW31" si="165">IF(AV29="","",IF(AV29&gt;AT29,1,0))</f>
        <v/>
      </c>
      <c r="AX29" s="168"/>
      <c r="AY29" s="46" t="str">
        <f t="shared" ref="AY29:AY31" si="166">IF(AZ29="","",IF(AZ29&gt;BB29,1,0))</f>
        <v/>
      </c>
      <c r="AZ29" s="56"/>
      <c r="BA29" s="46" t="s">
        <v>31</v>
      </c>
      <c r="BB29" s="58"/>
      <c r="BC29" s="46" t="str">
        <f t="shared" ref="BC29:BC31" si="167">IF(BB29="","",IF(BB29&gt;AZ29,1,0))</f>
        <v/>
      </c>
      <c r="BD29" s="168"/>
      <c r="BE29" s="46" t="str">
        <f t="shared" ref="BE29:BE31" si="168">IF(BF29="","",IF(BF29&gt;BH29,1,0))</f>
        <v/>
      </c>
      <c r="BF29" s="56"/>
      <c r="BG29" s="46" t="s">
        <v>31</v>
      </c>
      <c r="BH29" s="58"/>
      <c r="BI29" s="46" t="str">
        <f t="shared" ref="BI29:BI31" si="169">IF(BH29="","",IF(BH29&gt;BF29,1,0))</f>
        <v/>
      </c>
      <c r="BJ29" s="172"/>
      <c r="BK29" s="172"/>
      <c r="BL29" s="172"/>
      <c r="BM29" s="172"/>
      <c r="BN29" s="172"/>
      <c r="BO29" s="172"/>
      <c r="BP29" s="172"/>
      <c r="BQ29" s="172"/>
      <c r="BR29" s="172"/>
      <c r="BS29" s="172"/>
      <c r="BT29" s="172"/>
      <c r="BU29" s="172"/>
      <c r="BV29" s="172"/>
      <c r="BW29" s="178"/>
      <c r="BZ29" s="117"/>
    </row>
    <row r="30" spans="1:82" ht="12" hidden="1" customHeight="1">
      <c r="A30" s="268"/>
      <c r="B30" s="168"/>
      <c r="C30" s="118" t="str">
        <f t="shared" si="145"/>
        <v/>
      </c>
      <c r="D30" s="53">
        <f t="shared" si="140"/>
        <v>0</v>
      </c>
      <c r="E30" s="53" t="s">
        <v>31</v>
      </c>
      <c r="F30" s="53">
        <f t="shared" si="146"/>
        <v>0</v>
      </c>
      <c r="G30" s="86" t="str">
        <f t="shared" si="147"/>
        <v/>
      </c>
      <c r="H30" s="235"/>
      <c r="I30" s="53" t="str">
        <f t="shared" si="148"/>
        <v/>
      </c>
      <c r="J30" s="53">
        <f t="shared" si="149"/>
        <v>0</v>
      </c>
      <c r="K30" s="53" t="s">
        <v>31</v>
      </c>
      <c r="L30" s="62">
        <f t="shared" si="150"/>
        <v>0</v>
      </c>
      <c r="M30" s="86" t="str">
        <f t="shared" si="151"/>
        <v/>
      </c>
      <c r="N30" s="168"/>
      <c r="O30" s="53" t="str">
        <f t="shared" si="152"/>
        <v/>
      </c>
      <c r="P30" s="53">
        <f t="shared" si="141"/>
        <v>0</v>
      </c>
      <c r="Q30" s="53" t="s">
        <v>31</v>
      </c>
      <c r="R30" s="62">
        <f t="shared" si="153"/>
        <v>0</v>
      </c>
      <c r="S30" s="86" t="str">
        <f t="shared" si="154"/>
        <v/>
      </c>
      <c r="T30" s="168"/>
      <c r="U30" s="50" t="str">
        <f t="shared" si="155"/>
        <v/>
      </c>
      <c r="V30" s="53">
        <f t="shared" si="142"/>
        <v>0</v>
      </c>
      <c r="W30" s="53" t="s">
        <v>31</v>
      </c>
      <c r="X30" s="62">
        <f t="shared" si="156"/>
        <v>0</v>
      </c>
      <c r="Y30" s="86" t="str">
        <f t="shared" si="157"/>
        <v/>
      </c>
      <c r="Z30" s="168"/>
      <c r="AA30" s="50" t="str">
        <f t="shared" si="158"/>
        <v/>
      </c>
      <c r="AB30" s="53">
        <f t="shared" si="143"/>
        <v>0</v>
      </c>
      <c r="AC30" s="53" t="s">
        <v>31</v>
      </c>
      <c r="AD30" s="62">
        <f t="shared" si="159"/>
        <v>0</v>
      </c>
      <c r="AE30" s="86" t="str">
        <f t="shared" si="160"/>
        <v/>
      </c>
      <c r="AF30" s="168"/>
      <c r="AG30" s="53" t="str">
        <f t="shared" si="161"/>
        <v/>
      </c>
      <c r="AH30" s="53">
        <f t="shared" si="144"/>
        <v>0</v>
      </c>
      <c r="AI30" s="53" t="s">
        <v>31</v>
      </c>
      <c r="AJ30" s="62">
        <f t="shared" si="162"/>
        <v>0</v>
      </c>
      <c r="AK30" s="86" t="str">
        <f t="shared" si="163"/>
        <v/>
      </c>
      <c r="AL30" s="195"/>
      <c r="AM30" s="189"/>
      <c r="AN30" s="189"/>
      <c r="AO30" s="189"/>
      <c r="AP30" s="189"/>
      <c r="AQ30" s="203"/>
      <c r="AR30" s="168"/>
      <c r="AS30" s="46" t="str">
        <f t="shared" si="164"/>
        <v/>
      </c>
      <c r="AT30" s="57"/>
      <c r="AU30" s="46" t="s">
        <v>31</v>
      </c>
      <c r="AV30" s="63"/>
      <c r="AW30" s="46" t="str">
        <f t="shared" si="165"/>
        <v/>
      </c>
      <c r="AX30" s="168"/>
      <c r="AY30" s="46" t="str">
        <f t="shared" si="166"/>
        <v/>
      </c>
      <c r="AZ30" s="57"/>
      <c r="BA30" s="46" t="s">
        <v>31</v>
      </c>
      <c r="BB30" s="63"/>
      <c r="BC30" s="46" t="str">
        <f t="shared" si="167"/>
        <v/>
      </c>
      <c r="BD30" s="168"/>
      <c r="BE30" s="46" t="str">
        <f t="shared" si="168"/>
        <v/>
      </c>
      <c r="BF30" s="57"/>
      <c r="BG30" s="46" t="s">
        <v>31</v>
      </c>
      <c r="BH30" s="63"/>
      <c r="BI30" s="46" t="str">
        <f t="shared" si="169"/>
        <v/>
      </c>
      <c r="BJ30" s="172"/>
      <c r="BK30" s="172"/>
      <c r="BL30" s="172"/>
      <c r="BM30" s="172"/>
      <c r="BN30" s="172"/>
      <c r="BO30" s="172"/>
      <c r="BP30" s="172"/>
      <c r="BQ30" s="172"/>
      <c r="BR30" s="172"/>
      <c r="BS30" s="172"/>
      <c r="BT30" s="172"/>
      <c r="BU30" s="172"/>
      <c r="BV30" s="172"/>
      <c r="BW30" s="178"/>
      <c r="BZ30" s="117"/>
    </row>
    <row r="31" spans="1:82" ht="12" hidden="1" customHeight="1">
      <c r="A31" s="269"/>
      <c r="B31" s="191"/>
      <c r="C31" s="119" t="str">
        <f t="shared" si="145"/>
        <v/>
      </c>
      <c r="D31" s="74">
        <f t="shared" si="140"/>
        <v>0</v>
      </c>
      <c r="E31" s="74" t="s">
        <v>31</v>
      </c>
      <c r="F31" s="74">
        <f t="shared" si="146"/>
        <v>0</v>
      </c>
      <c r="G31" s="90" t="str">
        <f t="shared" si="147"/>
        <v/>
      </c>
      <c r="H31" s="236"/>
      <c r="I31" s="74" t="str">
        <f t="shared" si="148"/>
        <v/>
      </c>
      <c r="J31" s="74">
        <f t="shared" si="149"/>
        <v>0</v>
      </c>
      <c r="K31" s="74" t="s">
        <v>31</v>
      </c>
      <c r="L31" s="75">
        <f t="shared" si="150"/>
        <v>0</v>
      </c>
      <c r="M31" s="90" t="str">
        <f t="shared" si="151"/>
        <v/>
      </c>
      <c r="N31" s="191"/>
      <c r="O31" s="74" t="str">
        <f t="shared" si="152"/>
        <v/>
      </c>
      <c r="P31" s="74">
        <f t="shared" si="141"/>
        <v>0</v>
      </c>
      <c r="Q31" s="74" t="s">
        <v>31</v>
      </c>
      <c r="R31" s="75">
        <f t="shared" si="153"/>
        <v>0</v>
      </c>
      <c r="S31" s="90" t="str">
        <f t="shared" si="154"/>
        <v/>
      </c>
      <c r="T31" s="191"/>
      <c r="U31" s="72" t="str">
        <f t="shared" si="155"/>
        <v/>
      </c>
      <c r="V31" s="74">
        <f t="shared" si="142"/>
        <v>0</v>
      </c>
      <c r="W31" s="74" t="s">
        <v>31</v>
      </c>
      <c r="X31" s="75">
        <f t="shared" si="156"/>
        <v>0</v>
      </c>
      <c r="Y31" s="90" t="str">
        <f t="shared" si="157"/>
        <v/>
      </c>
      <c r="Z31" s="191"/>
      <c r="AA31" s="50" t="str">
        <f t="shared" si="158"/>
        <v/>
      </c>
      <c r="AB31" s="74">
        <f t="shared" si="143"/>
        <v>0</v>
      </c>
      <c r="AC31" s="74" t="s">
        <v>31</v>
      </c>
      <c r="AD31" s="75">
        <f t="shared" si="159"/>
        <v>0</v>
      </c>
      <c r="AE31" s="90" t="str">
        <f t="shared" si="160"/>
        <v/>
      </c>
      <c r="AF31" s="191"/>
      <c r="AG31" s="74" t="str">
        <f t="shared" si="161"/>
        <v/>
      </c>
      <c r="AH31" s="74">
        <f t="shared" si="144"/>
        <v>0</v>
      </c>
      <c r="AI31" s="74" t="s">
        <v>31</v>
      </c>
      <c r="AJ31" s="75">
        <f t="shared" si="162"/>
        <v>0</v>
      </c>
      <c r="AK31" s="90" t="str">
        <f t="shared" si="163"/>
        <v/>
      </c>
      <c r="AL31" s="196"/>
      <c r="AM31" s="198"/>
      <c r="AN31" s="198"/>
      <c r="AO31" s="198"/>
      <c r="AP31" s="198"/>
      <c r="AQ31" s="204"/>
      <c r="AR31" s="191"/>
      <c r="AS31" s="46" t="str">
        <f t="shared" si="164"/>
        <v/>
      </c>
      <c r="AT31" s="76"/>
      <c r="AU31" s="68" t="s">
        <v>31</v>
      </c>
      <c r="AV31" s="77"/>
      <c r="AW31" s="46" t="str">
        <f t="shared" si="165"/>
        <v/>
      </c>
      <c r="AX31" s="191"/>
      <c r="AY31" s="46" t="str">
        <f t="shared" si="166"/>
        <v/>
      </c>
      <c r="AZ31" s="76"/>
      <c r="BA31" s="68" t="s">
        <v>31</v>
      </c>
      <c r="BB31" s="77"/>
      <c r="BC31" s="46" t="str">
        <f t="shared" si="167"/>
        <v/>
      </c>
      <c r="BD31" s="191"/>
      <c r="BE31" s="46" t="str">
        <f t="shared" si="168"/>
        <v/>
      </c>
      <c r="BF31" s="76"/>
      <c r="BG31" s="68" t="s">
        <v>31</v>
      </c>
      <c r="BH31" s="77"/>
      <c r="BI31" s="46" t="str">
        <f t="shared" si="169"/>
        <v/>
      </c>
      <c r="BJ31" s="173"/>
      <c r="BK31" s="173"/>
      <c r="BL31" s="173"/>
      <c r="BM31" s="173"/>
      <c r="BN31" s="173"/>
      <c r="BO31" s="173"/>
      <c r="BP31" s="173"/>
      <c r="BQ31" s="173"/>
      <c r="BR31" s="173"/>
      <c r="BS31" s="173"/>
      <c r="BT31" s="173"/>
      <c r="BU31" s="173"/>
      <c r="BV31" s="173"/>
      <c r="BW31" s="250"/>
      <c r="BZ31" s="117"/>
    </row>
    <row r="32" spans="1:82" ht="12" hidden="1" customHeight="1">
      <c r="A32" s="111">
        <f>$AR$2</f>
        <v>0</v>
      </c>
      <c r="B32" s="264">
        <f>$AR$4</f>
        <v>0</v>
      </c>
      <c r="C32" s="122"/>
      <c r="D32" s="54" t="str">
        <f t="shared" ref="D32:D35" si="170">AV4</f>
        <v/>
      </c>
      <c r="E32" s="54" t="s">
        <v>31</v>
      </c>
      <c r="F32" s="54" t="str">
        <f>$AS$4</f>
        <v/>
      </c>
      <c r="G32" s="113"/>
      <c r="H32" s="259">
        <f>$AR$8</f>
        <v>0</v>
      </c>
      <c r="I32" s="35"/>
      <c r="J32" s="35" t="str">
        <f t="shared" ref="J32:J35" si="171">AV8</f>
        <v/>
      </c>
      <c r="K32" s="35" t="s">
        <v>31</v>
      </c>
      <c r="L32" s="114" t="str">
        <f>AS8</f>
        <v/>
      </c>
      <c r="M32" s="115"/>
      <c r="N32" s="167">
        <f>$AR$12</f>
        <v>0</v>
      </c>
      <c r="O32" s="35"/>
      <c r="P32" s="35" t="str">
        <f t="shared" ref="P32:P35" si="172">AV12</f>
        <v/>
      </c>
      <c r="Q32" s="35" t="s">
        <v>31</v>
      </c>
      <c r="R32" s="114" t="str">
        <f>AS12</f>
        <v/>
      </c>
      <c r="S32" s="115"/>
      <c r="T32" s="167">
        <f>$AR$16</f>
        <v>0</v>
      </c>
      <c r="U32" s="32"/>
      <c r="V32" s="35" t="str">
        <f t="shared" ref="V32:V35" si="173">AV16</f>
        <v/>
      </c>
      <c r="W32" s="35" t="s">
        <v>31</v>
      </c>
      <c r="X32" s="123" t="str">
        <f>AS16</f>
        <v/>
      </c>
      <c r="Y32" s="115"/>
      <c r="Z32" s="167">
        <f>$AR$20</f>
        <v>0</v>
      </c>
      <c r="AA32" s="32"/>
      <c r="AB32" s="35" t="str">
        <f t="shared" ref="AB32:AB35" si="174">AV20</f>
        <v/>
      </c>
      <c r="AC32" s="35" t="s">
        <v>31</v>
      </c>
      <c r="AD32" s="114" t="str">
        <f>AS20</f>
        <v/>
      </c>
      <c r="AE32" s="115"/>
      <c r="AF32" s="167">
        <f>$AR$24</f>
        <v>0</v>
      </c>
      <c r="AG32" s="35"/>
      <c r="AH32" s="35" t="str">
        <f t="shared" ref="AH32:AH35" si="175">AV24</f>
        <v/>
      </c>
      <c r="AI32" s="35" t="s">
        <v>31</v>
      </c>
      <c r="AJ32" s="114" t="str">
        <f>AS24</f>
        <v/>
      </c>
      <c r="AK32" s="115"/>
      <c r="AL32" s="167" t="str">
        <f>$AR$28</f>
        <v>⑯</v>
      </c>
      <c r="AM32" s="35"/>
      <c r="AN32" s="35" t="str">
        <f t="shared" ref="AN32:AN35" si="176">AV28</f>
        <v/>
      </c>
      <c r="AO32" s="35" t="s">
        <v>31</v>
      </c>
      <c r="AP32" s="114">
        <f t="shared" ref="AP32:AP35" si="177">AT28</f>
        <v>0</v>
      </c>
      <c r="AQ32" s="115"/>
      <c r="AR32" s="170"/>
      <c r="AS32" s="124"/>
      <c r="AT32" s="35"/>
      <c r="AU32" s="35" t="s">
        <v>31</v>
      </c>
      <c r="AV32" s="114"/>
      <c r="AW32" s="125"/>
      <c r="AX32" s="205"/>
      <c r="AY32" s="26" t="str">
        <f>IF(AZ33="","",SUM(AY33:AY35))</f>
        <v/>
      </c>
      <c r="AZ32" s="29"/>
      <c r="BA32" s="80" t="s">
        <v>31</v>
      </c>
      <c r="BB32" s="26" t="str">
        <f>IF(BB33="","",SUM(BC33:BC35))</f>
        <v/>
      </c>
      <c r="BC32" s="29"/>
      <c r="BD32" s="205"/>
      <c r="BE32" s="26" t="str">
        <f>IF(BF33="","",SUM(BE33:BE35))</f>
        <v/>
      </c>
      <c r="BF32" s="29"/>
      <c r="BG32" s="80" t="s">
        <v>31</v>
      </c>
      <c r="BH32" s="26" t="str">
        <f>IF(BH33="","",SUM(BI33:BI35))</f>
        <v/>
      </c>
      <c r="BI32" s="29"/>
      <c r="BJ32" s="171">
        <f>SUMPRODUCT((J32=2)+(P32=2)+(V32=2)+(AB32=2)+(D32=2)+(AH32=2)+(AN32=2)+(AY32=2)+(BE32=2))</f>
        <v>0</v>
      </c>
      <c r="BK32" s="254" t="s">
        <v>31</v>
      </c>
      <c r="BL32" s="171">
        <f>SUMPRODUCT((L32=2)+(R32=2)+(X32=2)+(AD32=2)+(AJ32=2)+(AP32=2)+(F32=2)+(BB32=2)+(BH32=2))</f>
        <v>0</v>
      </c>
      <c r="BM32" s="254" t="s">
        <v>31</v>
      </c>
      <c r="BN32" s="171">
        <f>SUMPRODUCT((N32=2)+(T32=2)+(Z32=2)+(AF32=2)+(AL32=2)+(AR32=2)+(H32=2)+(BD32=2)+(BJ32=2))</f>
        <v>0</v>
      </c>
      <c r="BO32" s="180">
        <f>SUM(BJ32*2)+BL32</f>
        <v>0</v>
      </c>
      <c r="BP32" s="248">
        <f>SUM(D32,J32,P32,V32,AB32,AH32,AN32,AS32,AY32,BE32)</f>
        <v>0</v>
      </c>
      <c r="BQ32" s="248" t="s">
        <v>31</v>
      </c>
      <c r="BR32" s="248">
        <f>SUM(F32,L32,R32,X32,AD32,AJ32,AP32,BB32,BH32)</f>
        <v>0</v>
      </c>
      <c r="BS32" s="176" t="e">
        <f>SUM(BP32/BR32)</f>
        <v>#DIV/0!</v>
      </c>
      <c r="BT32" s="248">
        <f>SUM(J33,J34,J35,P33,P34,P35,V33,V34,V35,AB33,AB34,AB35,AH33,AH34,AH35,AN33,AN34,AN35,AT33,AT34,AT35,AZ33,AZ34,AZ35,BF33,BF34,BF35,D33,D34,D35)</f>
        <v>0</v>
      </c>
      <c r="BU32" s="248">
        <f>SUM(F33,F34,F35,L33,L34,L35,R33,R34,R35,X33,X34,X35,AD33,AD34,AD35,AJ33,AJ34,AJ35,AP33,AP34,AP35,AV33,AV34,AV35,BB33,BB34,BB35,BH33,BH34,BH35)</f>
        <v>0</v>
      </c>
      <c r="BV32" s="176" t="e">
        <f>SUM(BT32/BU32)</f>
        <v>#DIV/0!</v>
      </c>
      <c r="BW32" s="249">
        <f>$BX32</f>
        <v>5</v>
      </c>
      <c r="BX32" s="38">
        <f>RANK(CB32,CB$4:CB$43)</f>
        <v>5</v>
      </c>
      <c r="BY32" s="38">
        <f>BO32</f>
        <v>0</v>
      </c>
      <c r="BZ32" s="117">
        <f>IF(BP32=0,0,IF(BR32=0,9,BS32))</f>
        <v>0</v>
      </c>
      <c r="CA32" s="38">
        <f>IF(BT32=0,0,BV32)</f>
        <v>0</v>
      </c>
      <c r="CB32" s="38">
        <f>BJ32+0.01*BZ32+0.00001*CA32</f>
        <v>0</v>
      </c>
    </row>
    <row r="33" spans="1:80" ht="12" hidden="1" customHeight="1">
      <c r="A33" s="255">
        <f>$AR$3</f>
        <v>0</v>
      </c>
      <c r="B33" s="265"/>
      <c r="C33" s="126" t="str">
        <f t="shared" ref="C33:C35" si="178">AW5</f>
        <v/>
      </c>
      <c r="D33" s="53">
        <f t="shared" si="170"/>
        <v>0</v>
      </c>
      <c r="E33" s="53" t="s">
        <v>31</v>
      </c>
      <c r="F33" s="53">
        <f t="shared" ref="F33:F35" si="179">AT5</f>
        <v>0</v>
      </c>
      <c r="G33" s="86" t="str">
        <f t="shared" ref="G33:G35" si="180">AS5</f>
        <v/>
      </c>
      <c r="H33" s="235"/>
      <c r="I33" s="53" t="str">
        <f t="shared" ref="I33:I35" si="181">AW9</f>
        <v/>
      </c>
      <c r="J33" s="53">
        <f t="shared" si="171"/>
        <v>0</v>
      </c>
      <c r="K33" s="53" t="s">
        <v>31</v>
      </c>
      <c r="L33" s="62">
        <f t="shared" ref="L33:L35" si="182">AT9</f>
        <v>0</v>
      </c>
      <c r="M33" s="86" t="str">
        <f t="shared" ref="M33:M35" si="183">AS9</f>
        <v/>
      </c>
      <c r="N33" s="168"/>
      <c r="O33" s="53" t="str">
        <f t="shared" ref="O33:O35" si="184">AW13</f>
        <v/>
      </c>
      <c r="P33" s="53">
        <f t="shared" si="172"/>
        <v>0</v>
      </c>
      <c r="Q33" s="53" t="s">
        <v>31</v>
      </c>
      <c r="R33" s="62">
        <f t="shared" ref="R33:R35" si="185">AT13</f>
        <v>0</v>
      </c>
      <c r="S33" s="86" t="str">
        <f t="shared" ref="S33:S35" si="186">AS13</f>
        <v/>
      </c>
      <c r="T33" s="168"/>
      <c r="U33" s="50" t="str">
        <f t="shared" ref="U33:U35" si="187">AW17</f>
        <v/>
      </c>
      <c r="V33" s="53">
        <f t="shared" si="173"/>
        <v>0</v>
      </c>
      <c r="W33" s="53" t="s">
        <v>31</v>
      </c>
      <c r="X33" s="127">
        <f t="shared" ref="X33:X35" si="188">AT17</f>
        <v>0</v>
      </c>
      <c r="Y33" s="86" t="str">
        <f t="shared" ref="Y33:Y35" si="189">AS17</f>
        <v/>
      </c>
      <c r="Z33" s="168"/>
      <c r="AA33" s="50" t="str">
        <f t="shared" ref="AA33:AA35" si="190">AW21</f>
        <v/>
      </c>
      <c r="AB33" s="53">
        <f t="shared" si="174"/>
        <v>0</v>
      </c>
      <c r="AC33" s="53" t="s">
        <v>31</v>
      </c>
      <c r="AD33" s="62">
        <f t="shared" ref="AD33:AD35" si="191">AT21</f>
        <v>0</v>
      </c>
      <c r="AE33" s="86" t="str">
        <f t="shared" ref="AE33:AE35" si="192">AS21</f>
        <v/>
      </c>
      <c r="AF33" s="168"/>
      <c r="AG33" s="53" t="str">
        <f t="shared" ref="AG33:AG35" si="193">AW25</f>
        <v/>
      </c>
      <c r="AH33" s="53">
        <f t="shared" si="175"/>
        <v>0</v>
      </c>
      <c r="AI33" s="53" t="s">
        <v>31</v>
      </c>
      <c r="AJ33" s="62">
        <f t="shared" ref="AJ33:AJ35" si="194">AT25</f>
        <v>0</v>
      </c>
      <c r="AK33" s="86" t="str">
        <f t="shared" ref="AK33:AK35" si="195">AS25</f>
        <v/>
      </c>
      <c r="AL33" s="168"/>
      <c r="AM33" s="53" t="str">
        <f t="shared" ref="AM33:AM35" si="196">AW29</f>
        <v/>
      </c>
      <c r="AN33" s="53">
        <f t="shared" si="176"/>
        <v>0</v>
      </c>
      <c r="AO33" s="53" t="s">
        <v>31</v>
      </c>
      <c r="AP33" s="62">
        <f t="shared" si="177"/>
        <v>0</v>
      </c>
      <c r="AQ33" s="86" t="str">
        <f t="shared" ref="AQ33:AQ35" si="197">AS29</f>
        <v/>
      </c>
      <c r="AR33" s="168"/>
      <c r="AS33" s="128"/>
      <c r="AT33" s="53"/>
      <c r="AU33" s="53" t="s">
        <v>31</v>
      </c>
      <c r="AV33" s="62"/>
      <c r="AW33" s="129"/>
      <c r="AX33" s="168"/>
      <c r="AY33" s="46" t="str">
        <f t="shared" ref="AY33:AY35" si="198">IF(AZ33="","",IF(AZ33&gt;BB33,1,0))</f>
        <v/>
      </c>
      <c r="AZ33" s="56"/>
      <c r="BA33" s="46" t="s">
        <v>31</v>
      </c>
      <c r="BB33" s="58"/>
      <c r="BC33" s="46" t="str">
        <f t="shared" ref="BC33:BC35" si="199">IF(BB33="","",IF(BB33&gt;AZ33,1,0))</f>
        <v/>
      </c>
      <c r="BD33" s="168"/>
      <c r="BE33" s="46" t="str">
        <f t="shared" ref="BE33:BE35" si="200">IF(BF33="","",IF(BF33&gt;BH33,1,0))</f>
        <v/>
      </c>
      <c r="BF33" s="56"/>
      <c r="BG33" s="46" t="s">
        <v>31</v>
      </c>
      <c r="BH33" s="58"/>
      <c r="BI33" s="46" t="str">
        <f t="shared" ref="BI33:BI35" si="201">IF(BH33="","",IF(BH33&gt;BF33,1,0))</f>
        <v/>
      </c>
      <c r="BJ33" s="172"/>
      <c r="BK33" s="172"/>
      <c r="BL33" s="172"/>
      <c r="BM33" s="172"/>
      <c r="BN33" s="172"/>
      <c r="BO33" s="172"/>
      <c r="BP33" s="172"/>
      <c r="BQ33" s="172"/>
      <c r="BR33" s="172"/>
      <c r="BS33" s="172"/>
      <c r="BT33" s="172"/>
      <c r="BU33" s="172"/>
      <c r="BV33" s="172"/>
      <c r="BW33" s="178"/>
      <c r="BZ33" s="117"/>
    </row>
    <row r="34" spans="1:80" ht="12" hidden="1" customHeight="1">
      <c r="A34" s="186"/>
      <c r="B34" s="265"/>
      <c r="C34" s="126" t="str">
        <f t="shared" si="178"/>
        <v/>
      </c>
      <c r="D34" s="53">
        <f t="shared" si="170"/>
        <v>0</v>
      </c>
      <c r="E34" s="53" t="s">
        <v>31</v>
      </c>
      <c r="F34" s="53">
        <f t="shared" si="179"/>
        <v>0</v>
      </c>
      <c r="G34" s="86" t="str">
        <f t="shared" si="180"/>
        <v/>
      </c>
      <c r="H34" s="235"/>
      <c r="I34" s="53" t="str">
        <f t="shared" si="181"/>
        <v/>
      </c>
      <c r="J34" s="53">
        <f t="shared" si="171"/>
        <v>0</v>
      </c>
      <c r="K34" s="53" t="s">
        <v>31</v>
      </c>
      <c r="L34" s="62">
        <f t="shared" si="182"/>
        <v>0</v>
      </c>
      <c r="M34" s="86" t="str">
        <f t="shared" si="183"/>
        <v/>
      </c>
      <c r="N34" s="168"/>
      <c r="O34" s="53" t="str">
        <f t="shared" si="184"/>
        <v/>
      </c>
      <c r="P34" s="53">
        <f t="shared" si="172"/>
        <v>0</v>
      </c>
      <c r="Q34" s="53" t="s">
        <v>31</v>
      </c>
      <c r="R34" s="62">
        <f t="shared" si="185"/>
        <v>0</v>
      </c>
      <c r="S34" s="86" t="str">
        <f t="shared" si="186"/>
        <v/>
      </c>
      <c r="T34" s="168"/>
      <c r="U34" s="50" t="str">
        <f t="shared" si="187"/>
        <v/>
      </c>
      <c r="V34" s="53">
        <f t="shared" si="173"/>
        <v>0</v>
      </c>
      <c r="W34" s="53" t="s">
        <v>31</v>
      </c>
      <c r="X34" s="127">
        <f t="shared" si="188"/>
        <v>0</v>
      </c>
      <c r="Y34" s="86" t="str">
        <f t="shared" si="189"/>
        <v/>
      </c>
      <c r="Z34" s="168"/>
      <c r="AA34" s="50" t="str">
        <f t="shared" si="190"/>
        <v/>
      </c>
      <c r="AB34" s="53">
        <f t="shared" si="174"/>
        <v>0</v>
      </c>
      <c r="AC34" s="53" t="s">
        <v>31</v>
      </c>
      <c r="AD34" s="62">
        <f t="shared" si="191"/>
        <v>0</v>
      </c>
      <c r="AE34" s="86" t="str">
        <f t="shared" si="192"/>
        <v/>
      </c>
      <c r="AF34" s="168"/>
      <c r="AG34" s="53" t="str">
        <f t="shared" si="193"/>
        <v/>
      </c>
      <c r="AH34" s="53">
        <f t="shared" si="175"/>
        <v>0</v>
      </c>
      <c r="AI34" s="53" t="s">
        <v>31</v>
      </c>
      <c r="AJ34" s="62">
        <f t="shared" si="194"/>
        <v>0</v>
      </c>
      <c r="AK34" s="86" t="str">
        <f t="shared" si="195"/>
        <v/>
      </c>
      <c r="AL34" s="168"/>
      <c r="AM34" s="53" t="str">
        <f t="shared" si="196"/>
        <v/>
      </c>
      <c r="AN34" s="53">
        <f t="shared" si="176"/>
        <v>0</v>
      </c>
      <c r="AO34" s="53" t="s">
        <v>31</v>
      </c>
      <c r="AP34" s="62">
        <f t="shared" si="177"/>
        <v>0</v>
      </c>
      <c r="AQ34" s="86" t="str">
        <f t="shared" si="197"/>
        <v/>
      </c>
      <c r="AR34" s="168"/>
      <c r="AS34" s="128"/>
      <c r="AT34" s="53"/>
      <c r="AU34" s="53" t="s">
        <v>31</v>
      </c>
      <c r="AV34" s="62"/>
      <c r="AW34" s="129"/>
      <c r="AX34" s="168"/>
      <c r="AY34" s="46" t="str">
        <f t="shared" si="198"/>
        <v/>
      </c>
      <c r="AZ34" s="57"/>
      <c r="BA34" s="46" t="s">
        <v>31</v>
      </c>
      <c r="BB34" s="63"/>
      <c r="BC34" s="46" t="str">
        <f t="shared" si="199"/>
        <v/>
      </c>
      <c r="BD34" s="168"/>
      <c r="BE34" s="46" t="str">
        <f t="shared" si="200"/>
        <v/>
      </c>
      <c r="BF34" s="57"/>
      <c r="BG34" s="46" t="s">
        <v>31</v>
      </c>
      <c r="BH34" s="63"/>
      <c r="BI34" s="46" t="str">
        <f t="shared" si="201"/>
        <v/>
      </c>
      <c r="BJ34" s="172"/>
      <c r="BK34" s="172"/>
      <c r="BL34" s="172"/>
      <c r="BM34" s="172"/>
      <c r="BN34" s="172"/>
      <c r="BO34" s="172"/>
      <c r="BP34" s="172"/>
      <c r="BQ34" s="172"/>
      <c r="BR34" s="172"/>
      <c r="BS34" s="172"/>
      <c r="BT34" s="172"/>
      <c r="BU34" s="172"/>
      <c r="BV34" s="172"/>
      <c r="BW34" s="178"/>
      <c r="BZ34" s="117"/>
    </row>
    <row r="35" spans="1:80" ht="12" hidden="1" customHeight="1">
      <c r="A35" s="187"/>
      <c r="B35" s="266"/>
      <c r="C35" s="130" t="str">
        <f t="shared" si="178"/>
        <v/>
      </c>
      <c r="D35" s="74">
        <f t="shared" si="170"/>
        <v>0</v>
      </c>
      <c r="E35" s="74" t="s">
        <v>31</v>
      </c>
      <c r="F35" s="74">
        <f t="shared" si="179"/>
        <v>0</v>
      </c>
      <c r="G35" s="90" t="str">
        <f t="shared" si="180"/>
        <v/>
      </c>
      <c r="H35" s="236"/>
      <c r="I35" s="74" t="str">
        <f t="shared" si="181"/>
        <v/>
      </c>
      <c r="J35" s="74">
        <f t="shared" si="171"/>
        <v>0</v>
      </c>
      <c r="K35" s="74" t="s">
        <v>31</v>
      </c>
      <c r="L35" s="75">
        <f t="shared" si="182"/>
        <v>0</v>
      </c>
      <c r="M35" s="90" t="str">
        <f t="shared" si="183"/>
        <v/>
      </c>
      <c r="N35" s="191"/>
      <c r="O35" s="74" t="str">
        <f t="shared" si="184"/>
        <v/>
      </c>
      <c r="P35" s="74">
        <f t="shared" si="172"/>
        <v>0</v>
      </c>
      <c r="Q35" s="74" t="s">
        <v>31</v>
      </c>
      <c r="R35" s="75">
        <f t="shared" si="185"/>
        <v>0</v>
      </c>
      <c r="S35" s="90" t="str">
        <f t="shared" si="186"/>
        <v/>
      </c>
      <c r="T35" s="191"/>
      <c r="U35" s="72" t="str">
        <f t="shared" si="187"/>
        <v/>
      </c>
      <c r="V35" s="74">
        <f t="shared" si="173"/>
        <v>0</v>
      </c>
      <c r="W35" s="74" t="s">
        <v>31</v>
      </c>
      <c r="X35" s="131">
        <f t="shared" si="188"/>
        <v>0</v>
      </c>
      <c r="Y35" s="90" t="str">
        <f t="shared" si="189"/>
        <v/>
      </c>
      <c r="Z35" s="191"/>
      <c r="AA35" s="72" t="str">
        <f t="shared" si="190"/>
        <v/>
      </c>
      <c r="AB35" s="74">
        <f t="shared" si="174"/>
        <v>0</v>
      </c>
      <c r="AC35" s="74" t="s">
        <v>31</v>
      </c>
      <c r="AD35" s="75">
        <f t="shared" si="191"/>
        <v>0</v>
      </c>
      <c r="AE35" s="90" t="str">
        <f t="shared" si="192"/>
        <v/>
      </c>
      <c r="AF35" s="191"/>
      <c r="AG35" s="74" t="str">
        <f t="shared" si="193"/>
        <v/>
      </c>
      <c r="AH35" s="74">
        <f t="shared" si="175"/>
        <v>0</v>
      </c>
      <c r="AI35" s="74" t="s">
        <v>31</v>
      </c>
      <c r="AJ35" s="75">
        <f t="shared" si="194"/>
        <v>0</v>
      </c>
      <c r="AK35" s="90" t="str">
        <f t="shared" si="195"/>
        <v/>
      </c>
      <c r="AL35" s="191"/>
      <c r="AM35" s="74" t="str">
        <f t="shared" si="196"/>
        <v/>
      </c>
      <c r="AN35" s="74">
        <f t="shared" si="176"/>
        <v>0</v>
      </c>
      <c r="AO35" s="74" t="s">
        <v>31</v>
      </c>
      <c r="AP35" s="75">
        <f t="shared" si="177"/>
        <v>0</v>
      </c>
      <c r="AQ35" s="90" t="str">
        <f t="shared" si="197"/>
        <v/>
      </c>
      <c r="AR35" s="191"/>
      <c r="AS35" s="132"/>
      <c r="AT35" s="74"/>
      <c r="AU35" s="74" t="s">
        <v>31</v>
      </c>
      <c r="AV35" s="75"/>
      <c r="AW35" s="133"/>
      <c r="AX35" s="191"/>
      <c r="AY35" s="46" t="str">
        <f t="shared" si="198"/>
        <v/>
      </c>
      <c r="AZ35" s="76"/>
      <c r="BA35" s="68" t="s">
        <v>31</v>
      </c>
      <c r="BB35" s="77"/>
      <c r="BC35" s="46" t="str">
        <f t="shared" si="199"/>
        <v/>
      </c>
      <c r="BD35" s="191"/>
      <c r="BE35" s="46" t="str">
        <f t="shared" si="200"/>
        <v/>
      </c>
      <c r="BF35" s="76"/>
      <c r="BG35" s="68" t="s">
        <v>31</v>
      </c>
      <c r="BH35" s="77"/>
      <c r="BI35" s="46" t="str">
        <f t="shared" si="201"/>
        <v/>
      </c>
      <c r="BJ35" s="173"/>
      <c r="BK35" s="173"/>
      <c r="BL35" s="173"/>
      <c r="BM35" s="173"/>
      <c r="BN35" s="173"/>
      <c r="BO35" s="173"/>
      <c r="BP35" s="173"/>
      <c r="BQ35" s="173"/>
      <c r="BR35" s="173"/>
      <c r="BS35" s="173"/>
      <c r="BT35" s="173"/>
      <c r="BU35" s="173"/>
      <c r="BV35" s="173"/>
      <c r="BW35" s="250"/>
      <c r="BZ35" s="117"/>
    </row>
    <row r="36" spans="1:80" ht="12" hidden="1" customHeight="1">
      <c r="A36" s="111">
        <f>$AX$2</f>
        <v>0</v>
      </c>
      <c r="B36" s="261">
        <f>$AX$4</f>
        <v>0</v>
      </c>
      <c r="C36" s="112"/>
      <c r="D36" s="54" t="str">
        <f>$BB$4</f>
        <v/>
      </c>
      <c r="E36" s="54" t="s">
        <v>31</v>
      </c>
      <c r="F36" s="54">
        <f>$AZ$4</f>
        <v>0</v>
      </c>
      <c r="G36" s="113"/>
      <c r="H36" s="259">
        <f>$AX$8</f>
        <v>0</v>
      </c>
      <c r="I36" s="35"/>
      <c r="J36" s="35">
        <f>BC8</f>
        <v>0</v>
      </c>
      <c r="K36" s="35" t="s">
        <v>31</v>
      </c>
      <c r="L36" s="114" t="str">
        <f>AY8</f>
        <v/>
      </c>
      <c r="M36" s="115"/>
      <c r="N36" s="167">
        <f>$AX$12</f>
        <v>0</v>
      </c>
      <c r="O36" s="35"/>
      <c r="P36" s="35">
        <f>BC12</f>
        <v>0</v>
      </c>
      <c r="Q36" s="35" t="s">
        <v>31</v>
      </c>
      <c r="R36" s="35" t="str">
        <f>$AY$12</f>
        <v/>
      </c>
      <c r="S36" s="115"/>
      <c r="T36" s="167">
        <f>$AX$16</f>
        <v>0</v>
      </c>
      <c r="U36" s="32"/>
      <c r="V36" s="35" t="str">
        <f t="shared" ref="V36:V39" si="202">BB16</f>
        <v/>
      </c>
      <c r="W36" s="35" t="s">
        <v>31</v>
      </c>
      <c r="X36" s="114" t="str">
        <f>AY16</f>
        <v/>
      </c>
      <c r="Y36" s="115"/>
      <c r="Z36" s="167">
        <f>$AX$20</f>
        <v>0</v>
      </c>
      <c r="AA36" s="32"/>
      <c r="AB36" s="35" t="str">
        <f t="shared" ref="AB36:AB39" si="203">BB20</f>
        <v/>
      </c>
      <c r="AC36" s="35" t="s">
        <v>31</v>
      </c>
      <c r="AD36" s="114" t="str">
        <f>AY20</f>
        <v/>
      </c>
      <c r="AE36" s="115"/>
      <c r="AF36" s="167">
        <f>$AX$24</f>
        <v>0</v>
      </c>
      <c r="AG36" s="35"/>
      <c r="AH36" s="35" t="str">
        <f t="shared" ref="AH36:AH39" si="204">BB24</f>
        <v/>
      </c>
      <c r="AI36" s="35" t="s">
        <v>31</v>
      </c>
      <c r="AJ36" s="114" t="str">
        <f>AY24</f>
        <v/>
      </c>
      <c r="AK36" s="115"/>
      <c r="AL36" s="167">
        <f>$AX$28</f>
        <v>0</v>
      </c>
      <c r="AM36" s="35"/>
      <c r="AN36" s="35">
        <f>BC28</f>
        <v>0</v>
      </c>
      <c r="AO36" s="35" t="s">
        <v>31</v>
      </c>
      <c r="AP36" s="114" t="str">
        <f>AY28</f>
        <v/>
      </c>
      <c r="AQ36" s="115"/>
      <c r="AR36" s="167">
        <f>$AX$32</f>
        <v>0</v>
      </c>
      <c r="AS36" s="35"/>
      <c r="AT36" s="35" t="str">
        <f t="shared" ref="AT36:AT39" si="205">BB32</f>
        <v/>
      </c>
      <c r="AU36" s="35" t="s">
        <v>31</v>
      </c>
      <c r="AV36" s="114" t="str">
        <f>AY32</f>
        <v/>
      </c>
      <c r="AW36" s="115"/>
      <c r="AX36" s="170"/>
      <c r="AY36" s="124"/>
      <c r="AZ36" s="35"/>
      <c r="BA36" s="35" t="s">
        <v>31</v>
      </c>
      <c r="BB36" s="114"/>
      <c r="BC36" s="115"/>
      <c r="BD36" s="205"/>
      <c r="BE36" s="26" t="str">
        <f>IF(BF37="","",SUM(BE37:BE39))</f>
        <v/>
      </c>
      <c r="BF36" s="29"/>
      <c r="BG36" s="80" t="s">
        <v>31</v>
      </c>
      <c r="BH36" s="26" t="str">
        <f>IF(BH37="","",SUM(BI37:BI39))</f>
        <v/>
      </c>
      <c r="BI36" s="29"/>
      <c r="BJ36" s="171">
        <f>SUMPRODUCT((D36=2)+(J36=2)+(V36=2)+(P36=2)+(AB36=2)+(AH36=2)+(AN36=2)+(AT36=2)+(BE36=2))</f>
        <v>0</v>
      </c>
      <c r="BK36" s="254" t="s">
        <v>31</v>
      </c>
      <c r="BL36" s="171">
        <f>SUMPRODUCT((L36=2)+(R36=2)+(X36=2)+(AC36=2)+(AJ36=2)+(AP36=2)+(AV36=2)+(BB36=2)+(BH36=2))</f>
        <v>0</v>
      </c>
      <c r="BM36" s="254" t="s">
        <v>31</v>
      </c>
      <c r="BN36" s="171">
        <f>SUMPRODUCT((N36=2)+(T36=2)+(Z36=2)+(AE36=2)+(AL36=2)+(AR36=2)+(AX36=2)+(BD36=2)+(BJ36=2))</f>
        <v>0</v>
      </c>
      <c r="BO36" s="180">
        <f>SUM(BJ36*2)+BL36</f>
        <v>0</v>
      </c>
      <c r="BP36" s="248">
        <f>SUM(D36,J36,P36,V36,AB36,AG36,AN36,AT36,BE36)</f>
        <v>0</v>
      </c>
      <c r="BQ36" s="248" t="s">
        <v>31</v>
      </c>
      <c r="BR36" s="248">
        <f>SUM(F36,L36,R36,X36,AD36,AJ36,AP36,AV36,BH36)</f>
        <v>0</v>
      </c>
      <c r="BS36" s="176" t="e">
        <f>SUM(BP36/BR36)</f>
        <v>#DIV/0!</v>
      </c>
      <c r="BT36" s="248">
        <f>SUM(J37,J38,J39,P37,P38,P39,V37,V38,V39,AB37,AB38,AB39,AH37,AH38,AH39,AN37,AN38,AN39,AT37,AT38,AT39,AZ37,AZ38,AZ39,BF37,BF38,BF39,D37,D38,D39)</f>
        <v>0</v>
      </c>
      <c r="BU36" s="248">
        <f>SUM(F37,F38,F39,L37,L38,L39,R37,R38,R39,X37,X38,X39,AD37,AD38,AD39,AJ37,AJ38,AJ39,AP37,AP38,AP39,AV37,AV38,AV39,BB37,BB38,BB39,BH37,BH38,BH39)</f>
        <v>0</v>
      </c>
      <c r="BV36" s="176" t="e">
        <f>SUM(BT36/BU36)</f>
        <v>#DIV/0!</v>
      </c>
      <c r="BW36" s="249">
        <f>$BX36</f>
        <v>5</v>
      </c>
      <c r="BX36" s="38">
        <f>RANK(CB36,CB$4:CB$43)</f>
        <v>5</v>
      </c>
      <c r="BY36" s="38">
        <f>BO36</f>
        <v>0</v>
      </c>
      <c r="BZ36" s="117">
        <f>IF(BP36=0,0,IF(BR36=0,9,BS36))</f>
        <v>0</v>
      </c>
      <c r="CA36" s="38">
        <f>IF(BT36=0,0,BV36)</f>
        <v>0</v>
      </c>
      <c r="CB36" s="38">
        <f>BJ36+0.01*BZ36+0.00001*CA36</f>
        <v>0</v>
      </c>
    </row>
    <row r="37" spans="1:80" ht="12" hidden="1" customHeight="1">
      <c r="A37" s="255">
        <f>$AX$3</f>
        <v>0</v>
      </c>
      <c r="B37" s="168"/>
      <c r="C37" s="118" t="str">
        <f t="shared" ref="C37:C39" si="206">BC5</f>
        <v/>
      </c>
      <c r="D37" s="53">
        <f t="shared" ref="D37:D39" si="207">BB5</f>
        <v>0</v>
      </c>
      <c r="E37" s="53" t="s">
        <v>31</v>
      </c>
      <c r="F37" s="53">
        <f>$AZ$5</f>
        <v>0</v>
      </c>
      <c r="G37" s="86" t="str">
        <f t="shared" ref="G37:G39" si="208">AY5</f>
        <v/>
      </c>
      <c r="H37" s="235"/>
      <c r="I37" s="53" t="str">
        <f t="shared" ref="I37:I39" si="209">BC9</f>
        <v/>
      </c>
      <c r="J37" s="53">
        <f t="shared" ref="J37:J39" si="210">BB9</f>
        <v>0</v>
      </c>
      <c r="K37" s="53" t="s">
        <v>31</v>
      </c>
      <c r="L37" s="62">
        <f t="shared" ref="L37:L39" si="211">AZ9</f>
        <v>0</v>
      </c>
      <c r="M37" s="86" t="str">
        <f t="shared" ref="M37:M39" si="212">AY9</f>
        <v/>
      </c>
      <c r="N37" s="168"/>
      <c r="O37" s="53" t="str">
        <f t="shared" ref="O37:O39" si="213">BC13</f>
        <v/>
      </c>
      <c r="P37" s="52">
        <f t="shared" ref="P37:P39" si="214">BB13</f>
        <v>0</v>
      </c>
      <c r="Q37" s="53" t="s">
        <v>31</v>
      </c>
      <c r="R37" s="53">
        <f t="shared" ref="R37:R39" si="215">AZ13</f>
        <v>0</v>
      </c>
      <c r="S37" s="134" t="str">
        <f t="shared" ref="S37:S39" si="216">AY13</f>
        <v/>
      </c>
      <c r="T37" s="168"/>
      <c r="U37" s="50" t="str">
        <f t="shared" ref="U37:U39" si="217">BC17</f>
        <v/>
      </c>
      <c r="V37" s="52">
        <f t="shared" si="202"/>
        <v>0</v>
      </c>
      <c r="W37" s="53" t="s">
        <v>31</v>
      </c>
      <c r="X37" s="62">
        <f t="shared" ref="X37:X39" si="218">AZ17</f>
        <v>0</v>
      </c>
      <c r="Y37" s="86" t="str">
        <f t="shared" ref="Y37:Y39" si="219">AY17</f>
        <v/>
      </c>
      <c r="Z37" s="168"/>
      <c r="AA37" s="50" t="str">
        <f t="shared" ref="AA37:AA39" si="220">BC21</f>
        <v/>
      </c>
      <c r="AB37" s="53">
        <f t="shared" si="203"/>
        <v>0</v>
      </c>
      <c r="AC37" s="62" t="s">
        <v>31</v>
      </c>
      <c r="AD37" s="62">
        <f t="shared" ref="AD37:AD39" si="221">AZ21</f>
        <v>0</v>
      </c>
      <c r="AE37" s="86" t="str">
        <f t="shared" ref="AE37:AE39" si="222">AY21</f>
        <v/>
      </c>
      <c r="AF37" s="168"/>
      <c r="AG37" s="62" t="str">
        <f t="shared" ref="AG37:AG39" si="223">BC25</f>
        <v/>
      </c>
      <c r="AH37" s="62">
        <f t="shared" si="204"/>
        <v>0</v>
      </c>
      <c r="AI37" s="53" t="s">
        <v>31</v>
      </c>
      <c r="AJ37" s="62">
        <f t="shared" ref="AJ37:AJ39" si="224">AZ25</f>
        <v>0</v>
      </c>
      <c r="AK37" s="86" t="str">
        <f t="shared" ref="AK37:AK39" si="225">AY25</f>
        <v/>
      </c>
      <c r="AL37" s="168"/>
      <c r="AM37" s="53" t="str">
        <f t="shared" ref="AM37:AM39" si="226">BC29</f>
        <v/>
      </c>
      <c r="AN37" s="53">
        <f t="shared" ref="AN37:AN39" si="227">BB29</f>
        <v>0</v>
      </c>
      <c r="AO37" s="53" t="s">
        <v>31</v>
      </c>
      <c r="AP37" s="62">
        <f t="shared" ref="AP37:AP39" si="228">AZ29</f>
        <v>0</v>
      </c>
      <c r="AQ37" s="86" t="str">
        <f t="shared" ref="AQ37:AQ39" si="229">AY29</f>
        <v/>
      </c>
      <c r="AR37" s="168"/>
      <c r="AS37" s="62" t="str">
        <f t="shared" ref="AS37:AS39" si="230">BC33</f>
        <v/>
      </c>
      <c r="AT37" s="53">
        <f t="shared" si="205"/>
        <v>0</v>
      </c>
      <c r="AU37" s="110" t="s">
        <v>31</v>
      </c>
      <c r="AV37" s="62">
        <f t="shared" ref="AV37:AV39" si="231">AZ33</f>
        <v>0</v>
      </c>
      <c r="AW37" s="86" t="str">
        <f t="shared" ref="AW37:AW39" si="232">AY33</f>
        <v/>
      </c>
      <c r="AX37" s="168"/>
      <c r="AY37" s="128"/>
      <c r="AZ37" s="53"/>
      <c r="BA37" s="53" t="s">
        <v>31</v>
      </c>
      <c r="BB37" s="62"/>
      <c r="BC37" s="86"/>
      <c r="BD37" s="168"/>
      <c r="BE37" s="46" t="str">
        <f t="shared" ref="BE37:BE39" si="233">IF(BF37="","",IF(BF37&gt;BH37,1,0))</f>
        <v/>
      </c>
      <c r="BF37" s="56"/>
      <c r="BG37" s="46" t="s">
        <v>31</v>
      </c>
      <c r="BH37" s="58"/>
      <c r="BI37" s="46" t="str">
        <f t="shared" ref="BI37:BI39" si="234">IF(BH37="","",IF(BH37&gt;BF37,1,0))</f>
        <v/>
      </c>
      <c r="BJ37" s="172"/>
      <c r="BK37" s="172"/>
      <c r="BL37" s="172"/>
      <c r="BM37" s="172"/>
      <c r="BN37" s="172"/>
      <c r="BO37" s="172"/>
      <c r="BP37" s="172"/>
      <c r="BQ37" s="172"/>
      <c r="BR37" s="172"/>
      <c r="BS37" s="172"/>
      <c r="BT37" s="172"/>
      <c r="BU37" s="172"/>
      <c r="BV37" s="172"/>
      <c r="BW37" s="178"/>
      <c r="BZ37" s="117"/>
    </row>
    <row r="38" spans="1:80" ht="12" hidden="1" customHeight="1">
      <c r="A38" s="186"/>
      <c r="B38" s="168"/>
      <c r="C38" s="118" t="str">
        <f t="shared" si="206"/>
        <v/>
      </c>
      <c r="D38" s="53">
        <f t="shared" si="207"/>
        <v>0</v>
      </c>
      <c r="E38" s="53" t="s">
        <v>31</v>
      </c>
      <c r="F38" s="53">
        <f t="shared" ref="F38:F39" si="235">AZ6</f>
        <v>0</v>
      </c>
      <c r="G38" s="86" t="str">
        <f t="shared" si="208"/>
        <v/>
      </c>
      <c r="H38" s="235"/>
      <c r="I38" s="53" t="str">
        <f t="shared" si="209"/>
        <v/>
      </c>
      <c r="J38" s="53">
        <f t="shared" si="210"/>
        <v>0</v>
      </c>
      <c r="K38" s="53" t="s">
        <v>31</v>
      </c>
      <c r="L38" s="62">
        <f t="shared" si="211"/>
        <v>0</v>
      </c>
      <c r="M38" s="86" t="str">
        <f t="shared" si="212"/>
        <v/>
      </c>
      <c r="N38" s="168"/>
      <c r="O38" s="53" t="str">
        <f t="shared" si="213"/>
        <v/>
      </c>
      <c r="P38" s="61">
        <f t="shared" si="214"/>
        <v>0</v>
      </c>
      <c r="Q38" s="53" t="s">
        <v>31</v>
      </c>
      <c r="R38" s="53">
        <f t="shared" si="215"/>
        <v>0</v>
      </c>
      <c r="S38" s="86" t="str">
        <f t="shared" si="216"/>
        <v/>
      </c>
      <c r="T38" s="168"/>
      <c r="U38" s="50" t="str">
        <f t="shared" si="217"/>
        <v/>
      </c>
      <c r="V38" s="61">
        <f t="shared" si="202"/>
        <v>0</v>
      </c>
      <c r="W38" s="53" t="s">
        <v>31</v>
      </c>
      <c r="X38" s="62">
        <f t="shared" si="218"/>
        <v>0</v>
      </c>
      <c r="Y38" s="86" t="str">
        <f t="shared" si="219"/>
        <v/>
      </c>
      <c r="Z38" s="168"/>
      <c r="AA38" s="50" t="str">
        <f t="shared" si="220"/>
        <v/>
      </c>
      <c r="AB38" s="53">
        <f t="shared" si="203"/>
        <v>0</v>
      </c>
      <c r="AC38" s="62" t="s">
        <v>31</v>
      </c>
      <c r="AD38" s="62">
        <f t="shared" si="221"/>
        <v>0</v>
      </c>
      <c r="AE38" s="86" t="str">
        <f t="shared" si="222"/>
        <v/>
      </c>
      <c r="AF38" s="168"/>
      <c r="AG38" s="62" t="str">
        <f t="shared" si="223"/>
        <v/>
      </c>
      <c r="AH38" s="62">
        <f t="shared" si="204"/>
        <v>0</v>
      </c>
      <c r="AI38" s="53" t="s">
        <v>31</v>
      </c>
      <c r="AJ38" s="62">
        <f t="shared" si="224"/>
        <v>0</v>
      </c>
      <c r="AK38" s="86" t="str">
        <f t="shared" si="225"/>
        <v/>
      </c>
      <c r="AL38" s="168"/>
      <c r="AM38" s="53" t="str">
        <f t="shared" si="226"/>
        <v/>
      </c>
      <c r="AN38" s="53">
        <f t="shared" si="227"/>
        <v>0</v>
      </c>
      <c r="AO38" s="53" t="s">
        <v>31</v>
      </c>
      <c r="AP38" s="62">
        <f t="shared" si="228"/>
        <v>0</v>
      </c>
      <c r="AQ38" s="86" t="str">
        <f t="shared" si="229"/>
        <v/>
      </c>
      <c r="AR38" s="168"/>
      <c r="AS38" s="62" t="str">
        <f t="shared" si="230"/>
        <v/>
      </c>
      <c r="AT38" s="53">
        <f t="shared" si="205"/>
        <v>0</v>
      </c>
      <c r="AU38" s="110" t="s">
        <v>31</v>
      </c>
      <c r="AV38" s="62">
        <f t="shared" si="231"/>
        <v>0</v>
      </c>
      <c r="AW38" s="86" t="str">
        <f t="shared" si="232"/>
        <v/>
      </c>
      <c r="AX38" s="168"/>
      <c r="AY38" s="128"/>
      <c r="AZ38" s="53"/>
      <c r="BA38" s="53" t="s">
        <v>31</v>
      </c>
      <c r="BB38" s="62"/>
      <c r="BC38" s="86"/>
      <c r="BD38" s="168"/>
      <c r="BE38" s="46" t="str">
        <f t="shared" si="233"/>
        <v/>
      </c>
      <c r="BF38" s="57"/>
      <c r="BG38" s="46" t="s">
        <v>31</v>
      </c>
      <c r="BH38" s="63"/>
      <c r="BI38" s="46" t="str">
        <f t="shared" si="234"/>
        <v/>
      </c>
      <c r="BJ38" s="172"/>
      <c r="BK38" s="172"/>
      <c r="BL38" s="172"/>
      <c r="BM38" s="172"/>
      <c r="BN38" s="172"/>
      <c r="BO38" s="172"/>
      <c r="BP38" s="172"/>
      <c r="BQ38" s="172"/>
      <c r="BR38" s="172"/>
      <c r="BS38" s="172"/>
      <c r="BT38" s="172"/>
      <c r="BU38" s="172"/>
      <c r="BV38" s="172"/>
      <c r="BW38" s="178"/>
      <c r="BZ38" s="117"/>
    </row>
    <row r="39" spans="1:80" ht="12" hidden="1" customHeight="1">
      <c r="A39" s="187"/>
      <c r="B39" s="262"/>
      <c r="C39" s="119" t="str">
        <f t="shared" si="206"/>
        <v/>
      </c>
      <c r="D39" s="74">
        <f t="shared" si="207"/>
        <v>0</v>
      </c>
      <c r="E39" s="74" t="s">
        <v>31</v>
      </c>
      <c r="F39" s="74">
        <f t="shared" si="235"/>
        <v>0</v>
      </c>
      <c r="G39" s="90" t="str">
        <f t="shared" si="208"/>
        <v/>
      </c>
      <c r="H39" s="236"/>
      <c r="I39" s="74" t="str">
        <f t="shared" si="209"/>
        <v/>
      </c>
      <c r="J39" s="74">
        <f t="shared" si="210"/>
        <v>0</v>
      </c>
      <c r="K39" s="74" t="s">
        <v>31</v>
      </c>
      <c r="L39" s="75">
        <f t="shared" si="211"/>
        <v>0</v>
      </c>
      <c r="M39" s="90" t="str">
        <f t="shared" si="212"/>
        <v/>
      </c>
      <c r="N39" s="191"/>
      <c r="O39" s="74" t="str">
        <f t="shared" si="213"/>
        <v/>
      </c>
      <c r="P39" s="73">
        <f t="shared" si="214"/>
        <v>0</v>
      </c>
      <c r="Q39" s="74" t="s">
        <v>31</v>
      </c>
      <c r="R39" s="74">
        <f t="shared" si="215"/>
        <v>0</v>
      </c>
      <c r="S39" s="90" t="str">
        <f t="shared" si="216"/>
        <v/>
      </c>
      <c r="T39" s="191"/>
      <c r="U39" s="72" t="str">
        <f t="shared" si="217"/>
        <v/>
      </c>
      <c r="V39" s="73">
        <f t="shared" si="202"/>
        <v>0</v>
      </c>
      <c r="W39" s="74" t="s">
        <v>31</v>
      </c>
      <c r="X39" s="75">
        <f t="shared" si="218"/>
        <v>0</v>
      </c>
      <c r="Y39" s="90" t="str">
        <f t="shared" si="219"/>
        <v/>
      </c>
      <c r="Z39" s="191"/>
      <c r="AA39" s="72" t="str">
        <f t="shared" si="220"/>
        <v/>
      </c>
      <c r="AB39" s="74">
        <f t="shared" si="203"/>
        <v>0</v>
      </c>
      <c r="AC39" s="75" t="s">
        <v>31</v>
      </c>
      <c r="AD39" s="75">
        <f t="shared" si="221"/>
        <v>0</v>
      </c>
      <c r="AE39" s="90" t="str">
        <f t="shared" si="222"/>
        <v/>
      </c>
      <c r="AF39" s="191"/>
      <c r="AG39" s="75" t="str">
        <f t="shared" si="223"/>
        <v/>
      </c>
      <c r="AH39" s="75">
        <f t="shared" si="204"/>
        <v>0</v>
      </c>
      <c r="AI39" s="74" t="s">
        <v>31</v>
      </c>
      <c r="AJ39" s="75">
        <f t="shared" si="224"/>
        <v>0</v>
      </c>
      <c r="AK39" s="90" t="str">
        <f t="shared" si="225"/>
        <v/>
      </c>
      <c r="AL39" s="191"/>
      <c r="AM39" s="132" t="str">
        <f t="shared" si="226"/>
        <v/>
      </c>
      <c r="AN39" s="135">
        <f t="shared" si="227"/>
        <v>0</v>
      </c>
      <c r="AO39" s="135" t="s">
        <v>31</v>
      </c>
      <c r="AP39" s="136">
        <f t="shared" si="228"/>
        <v>0</v>
      </c>
      <c r="AQ39" s="133" t="str">
        <f t="shared" si="229"/>
        <v/>
      </c>
      <c r="AR39" s="191"/>
      <c r="AS39" s="75" t="str">
        <f t="shared" si="230"/>
        <v/>
      </c>
      <c r="AT39" s="74">
        <f t="shared" si="205"/>
        <v>0</v>
      </c>
      <c r="AU39" s="137" t="s">
        <v>31</v>
      </c>
      <c r="AV39" s="75">
        <f t="shared" si="231"/>
        <v>0</v>
      </c>
      <c r="AW39" s="90" t="str">
        <f t="shared" si="232"/>
        <v/>
      </c>
      <c r="AX39" s="191"/>
      <c r="AY39" s="132"/>
      <c r="AZ39" s="74"/>
      <c r="BA39" s="74" t="s">
        <v>31</v>
      </c>
      <c r="BB39" s="75"/>
      <c r="BC39" s="90"/>
      <c r="BD39" s="191"/>
      <c r="BE39" s="68" t="str">
        <f t="shared" si="233"/>
        <v/>
      </c>
      <c r="BF39" s="76"/>
      <c r="BG39" s="68" t="s">
        <v>31</v>
      </c>
      <c r="BH39" s="77"/>
      <c r="BI39" s="68" t="str">
        <f t="shared" si="234"/>
        <v/>
      </c>
      <c r="BJ39" s="173"/>
      <c r="BK39" s="173"/>
      <c r="BL39" s="173"/>
      <c r="BM39" s="173"/>
      <c r="BN39" s="173"/>
      <c r="BO39" s="173"/>
      <c r="BP39" s="173"/>
      <c r="BQ39" s="173"/>
      <c r="BR39" s="173"/>
      <c r="BS39" s="173"/>
      <c r="BT39" s="173"/>
      <c r="BU39" s="173"/>
      <c r="BV39" s="173"/>
      <c r="BW39" s="250"/>
      <c r="BZ39" s="117"/>
    </row>
    <row r="40" spans="1:80" ht="12" hidden="1" customHeight="1">
      <c r="A40" s="138">
        <f>$BD$2</f>
        <v>0</v>
      </c>
      <c r="B40" s="261">
        <f>$BD$4</f>
        <v>0</v>
      </c>
      <c r="C40" s="112"/>
      <c r="D40" s="54" t="str">
        <f t="shared" ref="D40:D43" si="236">BH4</f>
        <v/>
      </c>
      <c r="E40" s="54" t="s">
        <v>31</v>
      </c>
      <c r="F40" s="54" t="str">
        <f>BE4</f>
        <v/>
      </c>
      <c r="G40" s="113"/>
      <c r="H40" s="259">
        <f>$BD$8</f>
        <v>0</v>
      </c>
      <c r="I40" s="35"/>
      <c r="J40" s="35" t="str">
        <f t="shared" ref="J40:J43" si="237">BH8</f>
        <v/>
      </c>
      <c r="K40" s="35" t="s">
        <v>31</v>
      </c>
      <c r="L40" s="114">
        <f t="shared" ref="L40:L43" si="238">BF8</f>
        <v>0</v>
      </c>
      <c r="M40" s="115"/>
      <c r="N40" s="167">
        <f>$BD$12</f>
        <v>0</v>
      </c>
      <c r="O40" s="35"/>
      <c r="P40" s="35" t="str">
        <f t="shared" ref="P40:P43" si="239">BH12</f>
        <v/>
      </c>
      <c r="Q40" s="35" t="s">
        <v>31</v>
      </c>
      <c r="R40" s="114" t="str">
        <f>$BE$12</f>
        <v/>
      </c>
      <c r="S40" s="115"/>
      <c r="T40" s="167">
        <f>$BD$16</f>
        <v>0</v>
      </c>
      <c r="U40" s="32"/>
      <c r="V40" s="35" t="str">
        <f t="shared" ref="V40:V43" si="240">BH16</f>
        <v/>
      </c>
      <c r="W40" s="35" t="s">
        <v>31</v>
      </c>
      <c r="X40" s="35" t="str">
        <f>BE16</f>
        <v/>
      </c>
      <c r="Y40" s="115"/>
      <c r="Z40" s="167">
        <f>$BD$20</f>
        <v>0</v>
      </c>
      <c r="AA40" s="32"/>
      <c r="AB40" s="35" t="str">
        <f t="shared" ref="AB40:AB43" si="241">BH20</f>
        <v/>
      </c>
      <c r="AC40" s="35" t="s">
        <v>31</v>
      </c>
      <c r="AD40" s="114" t="str">
        <f>BE20</f>
        <v/>
      </c>
      <c r="AE40" s="115"/>
      <c r="AF40" s="167">
        <f>$BD$24</f>
        <v>0</v>
      </c>
      <c r="AG40" s="35"/>
      <c r="AH40" s="35" t="str">
        <f t="shared" ref="AH40:AH43" si="242">BH24</f>
        <v/>
      </c>
      <c r="AI40" s="35" t="s">
        <v>31</v>
      </c>
      <c r="AJ40" s="114">
        <f t="shared" ref="AJ40:AJ43" si="243">BF24</f>
        <v>0</v>
      </c>
      <c r="AK40" s="115"/>
      <c r="AL40" s="167">
        <f>$BD$28</f>
        <v>0</v>
      </c>
      <c r="AM40" s="35"/>
      <c r="AN40" s="35" t="str">
        <f t="shared" ref="AN40:AN43" si="244">BH28</f>
        <v/>
      </c>
      <c r="AO40" s="35" t="s">
        <v>31</v>
      </c>
      <c r="AP40" s="114" t="str">
        <f>BE28</f>
        <v/>
      </c>
      <c r="AQ40" s="115"/>
      <c r="AR40" s="167">
        <f>$BD$32</f>
        <v>0</v>
      </c>
      <c r="AS40" s="35"/>
      <c r="AT40" s="35" t="str">
        <f t="shared" ref="AT40:AT43" si="245">BH32</f>
        <v/>
      </c>
      <c r="AU40" s="35" t="s">
        <v>31</v>
      </c>
      <c r="AV40" s="114" t="str">
        <f>BE32</f>
        <v/>
      </c>
      <c r="AW40" s="115"/>
      <c r="AX40" s="167">
        <f>$BD$36</f>
        <v>0</v>
      </c>
      <c r="AY40" s="128"/>
      <c r="AZ40" s="54" t="str">
        <f t="shared" ref="AZ40:AZ43" si="246">BH36</f>
        <v/>
      </c>
      <c r="BA40" s="54" t="s">
        <v>31</v>
      </c>
      <c r="BB40" s="55" t="str">
        <f>BE36</f>
        <v/>
      </c>
      <c r="BC40" s="139"/>
      <c r="BD40" s="170"/>
      <c r="BE40" s="128"/>
      <c r="BF40" s="54"/>
      <c r="BG40" s="54" t="s">
        <v>31</v>
      </c>
      <c r="BH40" s="55"/>
      <c r="BI40" s="116"/>
      <c r="BJ40" s="171">
        <f>SUMPRODUCT((J40=2)+(P40=2)+(V40=2)+(AB40=2)+(AH40=2)+(D40=2)+(AN40=2)+(AT40=2)+(AZ40=2))</f>
        <v>0</v>
      </c>
      <c r="BK40" s="174" t="s">
        <v>31</v>
      </c>
      <c r="BL40" s="171">
        <f>SUMPRODUCT((L40=2)+(R40=2)+(X40=2)+(AD40=2)+(AJ40=2)+(F40=2)+(AP40=2)+(AV40=2)+(BB40=2))</f>
        <v>0</v>
      </c>
      <c r="BM40" s="174" t="s">
        <v>31</v>
      </c>
      <c r="BN40" s="171">
        <f>SUMPRODUCT((N40=2)+(T40=2)+(Z40=2)+(AF40=2)+(AL40=2)+(H40=2)+(AR40=2)+(AX40=2)+(BD40=2))</f>
        <v>0</v>
      </c>
      <c r="BO40" s="180">
        <f>SUM(BJ40*2)+BL40</f>
        <v>0</v>
      </c>
      <c r="BP40" s="181">
        <f>SUM(D40,J40,P40,V40,AB40,AH40,AN40,AT40,AZ40,BD40)</f>
        <v>0</v>
      </c>
      <c r="BQ40" s="181" t="s">
        <v>31</v>
      </c>
      <c r="BR40" s="181">
        <f>SUM(F40,L40,R40,X40,AD40,AJ40,AP40,AV40,BB40)</f>
        <v>0</v>
      </c>
      <c r="BS40" s="176" t="e">
        <f>SUM(BP40/BR40)</f>
        <v>#DIV/0!</v>
      </c>
      <c r="BT40" s="181">
        <f>SUM(J41,J42,J43,P41,P42,P43,V41,V42,V43,AB41,AB42,AB43,AH41,AH42,AH43,AN41,AN42,AN43,AT41,AT42,AT43,AZ41,AZ42,AZ43,BF41,BF42,BF43,D41,D42,D43)</f>
        <v>0</v>
      </c>
      <c r="BU40" s="181">
        <f>SUM(F41,F42,F43,L41,L42,L43,R41,R42,R43,X41,X42,X43,AD41,AD42,AD43,AJ41,AJ42,AJ43,AP41,AP42,AP43,AV41,AV42,AV43,BB41,BB42,BB43,BH41,BH42,BH43)</f>
        <v>0</v>
      </c>
      <c r="BV40" s="176" t="e">
        <f>SUM(BT40/BU40)</f>
        <v>#DIV/0!</v>
      </c>
      <c r="BW40" s="177">
        <f>$BX40</f>
        <v>5</v>
      </c>
      <c r="BX40" s="38">
        <f>RANK(CB40,CB$4:CB$43)</f>
        <v>5</v>
      </c>
      <c r="BY40" s="38">
        <f>BO40</f>
        <v>0</v>
      </c>
      <c r="BZ40" s="117">
        <f>IF(BP40=0,0,IF(BR40=0,9,BS40))</f>
        <v>0</v>
      </c>
      <c r="CA40" s="38">
        <f>IF(BT40=0,0,BV40)</f>
        <v>0</v>
      </c>
      <c r="CB40" s="38">
        <f>BJ40+0.01*BZ40+0.00001*CA40</f>
        <v>0</v>
      </c>
    </row>
    <row r="41" spans="1:80" ht="12" hidden="1" customHeight="1">
      <c r="A41" s="255">
        <f>$BD$3</f>
        <v>0</v>
      </c>
      <c r="B41" s="168"/>
      <c r="C41" s="118" t="str">
        <f t="shared" ref="C41:C43" si="247">BI5</f>
        <v/>
      </c>
      <c r="D41" s="53">
        <f t="shared" si="236"/>
        <v>0</v>
      </c>
      <c r="E41" s="53" t="s">
        <v>31</v>
      </c>
      <c r="F41" s="53">
        <f t="shared" ref="F41:F43" si="248">BF5</f>
        <v>0</v>
      </c>
      <c r="G41" s="86" t="str">
        <f t="shared" ref="G41:G43" si="249">BE5</f>
        <v/>
      </c>
      <c r="H41" s="235"/>
      <c r="I41" s="53" t="str">
        <f t="shared" ref="I41:I43" si="250">BI9</f>
        <v/>
      </c>
      <c r="J41" s="53">
        <f t="shared" si="237"/>
        <v>0</v>
      </c>
      <c r="K41" s="53" t="s">
        <v>31</v>
      </c>
      <c r="L41" s="62">
        <f t="shared" si="238"/>
        <v>0</v>
      </c>
      <c r="M41" s="86" t="str">
        <f t="shared" ref="M41:M43" si="251">BE9</f>
        <v/>
      </c>
      <c r="N41" s="168"/>
      <c r="O41" s="53" t="str">
        <f t="shared" ref="O41:O43" si="252">BI13</f>
        <v/>
      </c>
      <c r="P41" s="53">
        <f t="shared" si="239"/>
        <v>0</v>
      </c>
      <c r="Q41" s="53" t="s">
        <v>31</v>
      </c>
      <c r="R41" s="62">
        <f t="shared" ref="R41:R43" si="253">BF13</f>
        <v>0</v>
      </c>
      <c r="S41" s="86" t="str">
        <f t="shared" ref="S41:S43" si="254">BE13</f>
        <v/>
      </c>
      <c r="T41" s="168"/>
      <c r="U41" s="50" t="str">
        <f t="shared" ref="U41:U43" si="255">BI17</f>
        <v/>
      </c>
      <c r="V41" s="53">
        <f t="shared" si="240"/>
        <v>0</v>
      </c>
      <c r="W41" s="53" t="s">
        <v>31</v>
      </c>
      <c r="X41" s="53">
        <f t="shared" ref="X41:X43" si="256">BF17</f>
        <v>0</v>
      </c>
      <c r="Y41" s="86" t="str">
        <f t="shared" ref="Y41:Y43" si="257">BE17</f>
        <v/>
      </c>
      <c r="Z41" s="168"/>
      <c r="AA41" s="50" t="str">
        <f t="shared" ref="AA41:AA43" si="258">BI21</f>
        <v/>
      </c>
      <c r="AB41" s="53">
        <f t="shared" si="241"/>
        <v>0</v>
      </c>
      <c r="AC41" s="53" t="s">
        <v>31</v>
      </c>
      <c r="AD41" s="62">
        <f t="shared" ref="AD41:AD43" si="259">BF21</f>
        <v>0</v>
      </c>
      <c r="AE41" s="86" t="str">
        <f t="shared" ref="AE41:AE43" si="260">BE21</f>
        <v/>
      </c>
      <c r="AF41" s="168"/>
      <c r="AG41" s="53" t="str">
        <f t="shared" ref="AG41:AG43" si="261">BI25</f>
        <v/>
      </c>
      <c r="AH41" s="53">
        <f t="shared" si="242"/>
        <v>0</v>
      </c>
      <c r="AI41" s="53" t="s">
        <v>31</v>
      </c>
      <c r="AJ41" s="62">
        <f t="shared" si="243"/>
        <v>0</v>
      </c>
      <c r="AK41" s="86" t="str">
        <f t="shared" ref="AK41:AK43" si="262">BE25</f>
        <v/>
      </c>
      <c r="AL41" s="168"/>
      <c r="AM41" s="53" t="str">
        <f t="shared" ref="AM41:AM43" si="263">BI29</f>
        <v/>
      </c>
      <c r="AN41" s="53">
        <f t="shared" si="244"/>
        <v>0</v>
      </c>
      <c r="AO41" s="53" t="s">
        <v>31</v>
      </c>
      <c r="AP41" s="62">
        <f t="shared" ref="AP41:AP43" si="264">BF29</f>
        <v>0</v>
      </c>
      <c r="AQ41" s="86" t="str">
        <f t="shared" ref="AQ41:AQ43" si="265">BE29</f>
        <v/>
      </c>
      <c r="AR41" s="168"/>
      <c r="AS41" s="53" t="str">
        <f t="shared" ref="AS41:AS43" si="266">BI33</f>
        <v/>
      </c>
      <c r="AT41" s="53">
        <f t="shared" si="245"/>
        <v>0</v>
      </c>
      <c r="AU41" s="53" t="s">
        <v>31</v>
      </c>
      <c r="AV41" s="62">
        <f t="shared" ref="AV41:AV43" si="267">BF33</f>
        <v>0</v>
      </c>
      <c r="AW41" s="86" t="str">
        <f t="shared" ref="AW41:AW43" si="268">BE33</f>
        <v/>
      </c>
      <c r="AX41" s="168"/>
      <c r="AY41" s="53" t="str">
        <f t="shared" ref="AY41:AY43" si="269">BI37</f>
        <v/>
      </c>
      <c r="AZ41" s="53">
        <f t="shared" si="246"/>
        <v>0</v>
      </c>
      <c r="BA41" s="53" t="s">
        <v>31</v>
      </c>
      <c r="BB41" s="62">
        <f t="shared" ref="BB41:BB43" si="270">BF37</f>
        <v>0</v>
      </c>
      <c r="BC41" s="140" t="str">
        <f t="shared" ref="BC41:BC43" si="271">BE37</f>
        <v/>
      </c>
      <c r="BD41" s="168"/>
      <c r="BE41" s="53"/>
      <c r="BF41" s="53"/>
      <c r="BG41" s="53" t="s">
        <v>31</v>
      </c>
      <c r="BH41" s="62"/>
      <c r="BI41" s="53"/>
      <c r="BJ41" s="172"/>
      <c r="BK41" s="172"/>
      <c r="BL41" s="172"/>
      <c r="BM41" s="172"/>
      <c r="BN41" s="172"/>
      <c r="BO41" s="172"/>
      <c r="BP41" s="172"/>
      <c r="BQ41" s="172"/>
      <c r="BR41" s="172"/>
      <c r="BS41" s="172"/>
      <c r="BT41" s="172"/>
      <c r="BU41" s="172"/>
      <c r="BV41" s="172"/>
      <c r="BW41" s="178"/>
      <c r="BZ41" s="117"/>
    </row>
    <row r="42" spans="1:80" ht="12" hidden="1" customHeight="1">
      <c r="A42" s="186"/>
      <c r="B42" s="168"/>
      <c r="C42" s="118" t="str">
        <f t="shared" si="247"/>
        <v/>
      </c>
      <c r="D42" s="53">
        <f t="shared" si="236"/>
        <v>0</v>
      </c>
      <c r="E42" s="53" t="s">
        <v>31</v>
      </c>
      <c r="F42" s="53">
        <f t="shared" si="248"/>
        <v>0</v>
      </c>
      <c r="G42" s="86" t="str">
        <f t="shared" si="249"/>
        <v/>
      </c>
      <c r="H42" s="235"/>
      <c r="I42" s="53" t="str">
        <f t="shared" si="250"/>
        <v/>
      </c>
      <c r="J42" s="53">
        <f t="shared" si="237"/>
        <v>0</v>
      </c>
      <c r="K42" s="53" t="s">
        <v>31</v>
      </c>
      <c r="L42" s="62">
        <f t="shared" si="238"/>
        <v>0</v>
      </c>
      <c r="M42" s="86" t="str">
        <f t="shared" si="251"/>
        <v/>
      </c>
      <c r="N42" s="168"/>
      <c r="O42" s="53" t="str">
        <f t="shared" si="252"/>
        <v/>
      </c>
      <c r="P42" s="53">
        <f t="shared" si="239"/>
        <v>0</v>
      </c>
      <c r="Q42" s="53" t="s">
        <v>31</v>
      </c>
      <c r="R42" s="62">
        <f t="shared" si="253"/>
        <v>0</v>
      </c>
      <c r="S42" s="86" t="str">
        <f t="shared" si="254"/>
        <v/>
      </c>
      <c r="T42" s="168"/>
      <c r="U42" s="50" t="str">
        <f t="shared" si="255"/>
        <v/>
      </c>
      <c r="V42" s="53">
        <f t="shared" si="240"/>
        <v>0</v>
      </c>
      <c r="W42" s="53" t="s">
        <v>31</v>
      </c>
      <c r="X42" s="53">
        <f t="shared" si="256"/>
        <v>0</v>
      </c>
      <c r="Y42" s="86" t="str">
        <f t="shared" si="257"/>
        <v/>
      </c>
      <c r="Z42" s="168"/>
      <c r="AA42" s="50" t="str">
        <f t="shared" si="258"/>
        <v/>
      </c>
      <c r="AB42" s="53">
        <f t="shared" si="241"/>
        <v>0</v>
      </c>
      <c r="AC42" s="53" t="s">
        <v>31</v>
      </c>
      <c r="AD42" s="62">
        <f t="shared" si="259"/>
        <v>0</v>
      </c>
      <c r="AE42" s="86" t="str">
        <f t="shared" si="260"/>
        <v/>
      </c>
      <c r="AF42" s="168"/>
      <c r="AG42" s="53" t="str">
        <f t="shared" si="261"/>
        <v/>
      </c>
      <c r="AH42" s="53">
        <f t="shared" si="242"/>
        <v>0</v>
      </c>
      <c r="AI42" s="53" t="s">
        <v>31</v>
      </c>
      <c r="AJ42" s="62">
        <f t="shared" si="243"/>
        <v>0</v>
      </c>
      <c r="AK42" s="86" t="str">
        <f t="shared" si="262"/>
        <v/>
      </c>
      <c r="AL42" s="168"/>
      <c r="AM42" s="53" t="str">
        <f t="shared" si="263"/>
        <v/>
      </c>
      <c r="AN42" s="53">
        <f t="shared" si="244"/>
        <v>0</v>
      </c>
      <c r="AO42" s="53" t="s">
        <v>31</v>
      </c>
      <c r="AP42" s="62">
        <f t="shared" si="264"/>
        <v>0</v>
      </c>
      <c r="AQ42" s="86" t="str">
        <f t="shared" si="265"/>
        <v/>
      </c>
      <c r="AR42" s="168"/>
      <c r="AS42" s="53" t="str">
        <f t="shared" si="266"/>
        <v/>
      </c>
      <c r="AT42" s="53">
        <f t="shared" si="245"/>
        <v>0</v>
      </c>
      <c r="AU42" s="53" t="s">
        <v>31</v>
      </c>
      <c r="AV42" s="62">
        <f t="shared" si="267"/>
        <v>0</v>
      </c>
      <c r="AW42" s="86" t="str">
        <f t="shared" si="268"/>
        <v/>
      </c>
      <c r="AX42" s="168"/>
      <c r="AY42" s="53" t="str">
        <f t="shared" si="269"/>
        <v/>
      </c>
      <c r="AZ42" s="53">
        <f t="shared" si="246"/>
        <v>0</v>
      </c>
      <c r="BA42" s="53" t="s">
        <v>31</v>
      </c>
      <c r="BB42" s="62">
        <f t="shared" si="270"/>
        <v>0</v>
      </c>
      <c r="BC42" s="141" t="str">
        <f t="shared" si="271"/>
        <v/>
      </c>
      <c r="BD42" s="168"/>
      <c r="BE42" s="53"/>
      <c r="BF42" s="53"/>
      <c r="BG42" s="53" t="s">
        <v>31</v>
      </c>
      <c r="BH42" s="62"/>
      <c r="BI42" s="53"/>
      <c r="BJ42" s="172"/>
      <c r="BK42" s="172"/>
      <c r="BL42" s="172"/>
      <c r="BM42" s="172"/>
      <c r="BN42" s="172"/>
      <c r="BO42" s="172"/>
      <c r="BP42" s="172"/>
      <c r="BQ42" s="172"/>
      <c r="BR42" s="172"/>
      <c r="BS42" s="172"/>
      <c r="BT42" s="172"/>
      <c r="BU42" s="172"/>
      <c r="BV42" s="172"/>
      <c r="BW42" s="178"/>
      <c r="BZ42" s="117"/>
    </row>
    <row r="43" spans="1:80" ht="12" hidden="1" customHeight="1">
      <c r="A43" s="263"/>
      <c r="B43" s="169"/>
      <c r="C43" s="142" t="str">
        <f t="shared" si="247"/>
        <v/>
      </c>
      <c r="D43" s="143">
        <f t="shared" si="236"/>
        <v>0</v>
      </c>
      <c r="E43" s="143" t="s">
        <v>31</v>
      </c>
      <c r="F43" s="143">
        <f t="shared" si="248"/>
        <v>0</v>
      </c>
      <c r="G43" s="144" t="str">
        <f t="shared" si="249"/>
        <v/>
      </c>
      <c r="H43" s="260"/>
      <c r="I43" s="143" t="str">
        <f t="shared" si="250"/>
        <v/>
      </c>
      <c r="J43" s="143">
        <f t="shared" si="237"/>
        <v>0</v>
      </c>
      <c r="K43" s="143" t="s">
        <v>31</v>
      </c>
      <c r="L43" s="145">
        <f t="shared" si="238"/>
        <v>0</v>
      </c>
      <c r="M43" s="144" t="str">
        <f t="shared" si="251"/>
        <v/>
      </c>
      <c r="N43" s="169"/>
      <c r="O43" s="143" t="str">
        <f t="shared" si="252"/>
        <v/>
      </c>
      <c r="P43" s="143">
        <f t="shared" si="239"/>
        <v>0</v>
      </c>
      <c r="Q43" s="143" t="s">
        <v>31</v>
      </c>
      <c r="R43" s="145">
        <f t="shared" si="253"/>
        <v>0</v>
      </c>
      <c r="S43" s="144" t="str">
        <f t="shared" si="254"/>
        <v/>
      </c>
      <c r="T43" s="169"/>
      <c r="U43" s="146" t="str">
        <f t="shared" si="255"/>
        <v/>
      </c>
      <c r="V43" s="143">
        <f t="shared" si="240"/>
        <v>0</v>
      </c>
      <c r="W43" s="143" t="s">
        <v>31</v>
      </c>
      <c r="X43" s="143">
        <f t="shared" si="256"/>
        <v>0</v>
      </c>
      <c r="Y43" s="144" t="str">
        <f t="shared" si="257"/>
        <v/>
      </c>
      <c r="Z43" s="169"/>
      <c r="AA43" s="147" t="str">
        <f t="shared" si="258"/>
        <v/>
      </c>
      <c r="AB43" s="143">
        <f t="shared" si="241"/>
        <v>0</v>
      </c>
      <c r="AC43" s="143" t="s">
        <v>31</v>
      </c>
      <c r="AD43" s="145">
        <f t="shared" si="259"/>
        <v>0</v>
      </c>
      <c r="AE43" s="144" t="str">
        <f t="shared" si="260"/>
        <v/>
      </c>
      <c r="AF43" s="169"/>
      <c r="AG43" s="143" t="str">
        <f t="shared" si="261"/>
        <v/>
      </c>
      <c r="AH43" s="143">
        <f t="shared" si="242"/>
        <v>0</v>
      </c>
      <c r="AI43" s="143" t="s">
        <v>31</v>
      </c>
      <c r="AJ43" s="145">
        <f t="shared" si="243"/>
        <v>0</v>
      </c>
      <c r="AK43" s="144" t="str">
        <f t="shared" si="262"/>
        <v/>
      </c>
      <c r="AL43" s="169"/>
      <c r="AM43" s="143" t="str">
        <f t="shared" si="263"/>
        <v/>
      </c>
      <c r="AN43" s="143">
        <f t="shared" si="244"/>
        <v>0</v>
      </c>
      <c r="AO43" s="143" t="s">
        <v>31</v>
      </c>
      <c r="AP43" s="145">
        <f t="shared" si="264"/>
        <v>0</v>
      </c>
      <c r="AQ43" s="144" t="str">
        <f t="shared" si="265"/>
        <v/>
      </c>
      <c r="AR43" s="169"/>
      <c r="AS43" s="143" t="str">
        <f t="shared" si="266"/>
        <v/>
      </c>
      <c r="AT43" s="143">
        <f t="shared" si="245"/>
        <v>0</v>
      </c>
      <c r="AU43" s="143" t="s">
        <v>31</v>
      </c>
      <c r="AV43" s="145">
        <f t="shared" si="267"/>
        <v>0</v>
      </c>
      <c r="AW43" s="144" t="str">
        <f t="shared" si="268"/>
        <v/>
      </c>
      <c r="AX43" s="169"/>
      <c r="AY43" s="148" t="str">
        <f t="shared" si="269"/>
        <v/>
      </c>
      <c r="AZ43" s="143">
        <f t="shared" si="246"/>
        <v>0</v>
      </c>
      <c r="BA43" s="143" t="s">
        <v>31</v>
      </c>
      <c r="BB43" s="145">
        <f t="shared" si="270"/>
        <v>0</v>
      </c>
      <c r="BC43" s="149" t="str">
        <f t="shared" si="271"/>
        <v/>
      </c>
      <c r="BD43" s="169"/>
      <c r="BE43" s="148"/>
      <c r="BF43" s="143"/>
      <c r="BG43" s="143" t="s">
        <v>31</v>
      </c>
      <c r="BH43" s="145"/>
      <c r="BI43" s="150"/>
      <c r="BJ43" s="173"/>
      <c r="BK43" s="175"/>
      <c r="BL43" s="173"/>
      <c r="BM43" s="175"/>
      <c r="BN43" s="173"/>
      <c r="BO43" s="173"/>
      <c r="BP43" s="175"/>
      <c r="BQ43" s="175"/>
      <c r="BR43" s="175"/>
      <c r="BS43" s="175"/>
      <c r="BT43" s="175"/>
      <c r="BU43" s="175"/>
      <c r="BV43" s="175"/>
      <c r="BW43" s="179"/>
    </row>
    <row r="44" spans="1:80" ht="12.75" customHeight="1">
      <c r="BJ44" s="251"/>
      <c r="BK44" s="252"/>
      <c r="BL44" s="253"/>
      <c r="BM44" s="252"/>
      <c r="BN44" s="252"/>
      <c r="BO44" s="252"/>
      <c r="BP44" s="252"/>
      <c r="BS44" s="39"/>
    </row>
    <row r="45" spans="1:80" ht="12.75" customHeight="1">
      <c r="BS45" s="39"/>
    </row>
    <row r="46" spans="1:80" ht="19.5" customHeight="1"/>
    <row r="48" spans="1:80" ht="16.5" customHeight="1">
      <c r="A48" s="152"/>
      <c r="B48" s="37"/>
      <c r="C48" s="153"/>
      <c r="D48" s="241" t="str">
        <f>IF(BW4="","",VLOOKUP(D50,$BW$4:$CD$19,8,FALSE))</f>
        <v>2コート1位</v>
      </c>
      <c r="E48" s="242"/>
      <c r="F48" s="243"/>
      <c r="G48" s="154"/>
      <c r="H48" s="37"/>
      <c r="I48" s="155"/>
      <c r="J48" s="241" t="str">
        <f>IF(BW8="","",VLOOKUP(J50,$BW$4:$CD$19,8,FALSE))</f>
        <v>1コート1位</v>
      </c>
      <c r="K48" s="242"/>
      <c r="L48" s="243"/>
      <c r="M48" s="154"/>
      <c r="N48" s="37"/>
      <c r="O48" s="155"/>
      <c r="P48" s="241" t="str">
        <f>IF(BW12="","",VLOOKUP(P50,$BW$4:$CD$19,8,FALSE))</f>
        <v>1コート2位</v>
      </c>
      <c r="Q48" s="242"/>
      <c r="R48" s="243"/>
      <c r="S48" s="154"/>
      <c r="T48" s="37"/>
      <c r="U48" s="155"/>
      <c r="V48" s="241" t="str">
        <f>IF(BW16="","",VLOOKUP(V50,$BW$4:$CD$19,8,FALSE))</f>
        <v>2コート2位</v>
      </c>
      <c r="W48" s="242"/>
      <c r="X48" s="243"/>
    </row>
    <row r="49" spans="1:76" ht="41.25" customHeight="1">
      <c r="A49" s="152" t="str">
        <f>$A$3</f>
        <v>チーム名</v>
      </c>
      <c r="B49" s="37"/>
      <c r="C49" s="153"/>
      <c r="D49" s="241" t="str">
        <f>IF(BW4="","",VLOOKUP(D50,$BW$4:$CC$19,7,FALSE))</f>
        <v>Sheokyu-
（笑球）B</v>
      </c>
      <c r="E49" s="242"/>
      <c r="F49" s="243"/>
      <c r="G49" s="154"/>
      <c r="H49" s="37"/>
      <c r="I49" s="155"/>
      <c r="J49" s="241" t="str">
        <f>IF(BW8="","",VLOOKUP(J50,$BW$4:$CC$19,7,FALSE))</f>
        <v>中川クラブ</v>
      </c>
      <c r="K49" s="242"/>
      <c r="L49" s="243"/>
      <c r="M49" s="154"/>
      <c r="N49" s="37"/>
      <c r="O49" s="155"/>
      <c r="P49" s="241" t="str">
        <f>IF(BW12="","",VLOOKUP(P50,$BW$4:$CC$19,7,FALSE))</f>
        <v>わかばA</v>
      </c>
      <c r="Q49" s="242"/>
      <c r="R49" s="243"/>
      <c r="S49" s="154"/>
      <c r="T49" s="37"/>
      <c r="U49" s="155"/>
      <c r="V49" s="241" t="str">
        <f>IF(BW16="","",VLOOKUP(V50,$BW$4:$CC$19,7,FALSE))</f>
        <v>わかばB</v>
      </c>
      <c r="W49" s="242"/>
      <c r="X49" s="243"/>
      <c r="Y49" s="14"/>
      <c r="Z49" s="16"/>
      <c r="AA49" s="15"/>
      <c r="AB49" s="16">
        <f>$Z$3</f>
        <v>0</v>
      </c>
      <c r="AC49" s="15"/>
      <c r="AD49" s="14"/>
      <c r="AE49" s="14"/>
      <c r="AF49" s="244">
        <f>$AF$3</f>
        <v>0</v>
      </c>
      <c r="AG49" s="245"/>
      <c r="AH49" s="245"/>
      <c r="AI49" s="245"/>
      <c r="AJ49" s="245"/>
      <c r="AK49" s="246"/>
      <c r="AL49" s="244">
        <f>$AL$3</f>
        <v>0</v>
      </c>
      <c r="AM49" s="245"/>
      <c r="AN49" s="245"/>
      <c r="AO49" s="245"/>
      <c r="AP49" s="245"/>
      <c r="AQ49" s="246"/>
      <c r="AR49" s="244">
        <f>$AR$3</f>
        <v>0</v>
      </c>
      <c r="AS49" s="245"/>
      <c r="AT49" s="245"/>
      <c r="AU49" s="245"/>
      <c r="AV49" s="245"/>
      <c r="AW49" s="246"/>
      <c r="AX49" s="244">
        <f>$AX$3</f>
        <v>0</v>
      </c>
      <c r="AY49" s="245"/>
      <c r="AZ49" s="245"/>
      <c r="BA49" s="245"/>
      <c r="BB49" s="245"/>
      <c r="BC49" s="246"/>
      <c r="BD49" s="244">
        <f>$BD$3</f>
        <v>0</v>
      </c>
      <c r="BE49" s="245"/>
      <c r="BF49" s="245"/>
      <c r="BG49" s="245"/>
      <c r="BH49" s="245"/>
      <c r="BI49" s="247"/>
      <c r="BX49" s="42">
        <f>SUM(BX4:BX19)</f>
        <v>32</v>
      </c>
    </row>
    <row r="50" spans="1:76" ht="22.5" customHeight="1">
      <c r="A50" s="156" t="s">
        <v>17</v>
      </c>
      <c r="B50" s="157"/>
      <c r="C50" s="157"/>
      <c r="D50" s="256">
        <v>1</v>
      </c>
      <c r="E50" s="257"/>
      <c r="F50" s="258"/>
      <c r="G50" s="158"/>
      <c r="H50" s="157"/>
      <c r="I50" s="158"/>
      <c r="J50" s="256">
        <v>2</v>
      </c>
      <c r="K50" s="257"/>
      <c r="L50" s="258"/>
      <c r="M50" s="158"/>
      <c r="N50" s="157"/>
      <c r="O50" s="158"/>
      <c r="P50" s="256">
        <v>3</v>
      </c>
      <c r="Q50" s="257"/>
      <c r="R50" s="258"/>
      <c r="S50" s="158"/>
      <c r="T50" s="157"/>
      <c r="U50" s="158"/>
      <c r="V50" s="256">
        <v>4</v>
      </c>
      <c r="W50" s="257"/>
      <c r="X50" s="258"/>
      <c r="Y50" s="159"/>
      <c r="AA50" s="159"/>
      <c r="AB50" s="237">
        <f>$BW$20</f>
        <v>5</v>
      </c>
      <c r="AC50" s="238"/>
      <c r="AD50" s="239"/>
      <c r="AE50" s="159"/>
      <c r="AF50" s="237">
        <f>$BW$24</f>
        <v>5</v>
      </c>
      <c r="AG50" s="238"/>
      <c r="AH50" s="238"/>
      <c r="AI50" s="238"/>
      <c r="AJ50" s="238"/>
      <c r="AK50" s="239"/>
      <c r="AL50" s="237">
        <f>$BW$28</f>
        <v>5</v>
      </c>
      <c r="AM50" s="238"/>
      <c r="AN50" s="238"/>
      <c r="AO50" s="238"/>
      <c r="AP50" s="238"/>
      <c r="AQ50" s="239"/>
      <c r="AR50" s="237">
        <f>$BW$32</f>
        <v>5</v>
      </c>
      <c r="AS50" s="238"/>
      <c r="AT50" s="238"/>
      <c r="AU50" s="238"/>
      <c r="AV50" s="238"/>
      <c r="AW50" s="239"/>
      <c r="AX50" s="237">
        <f>$BW$36</f>
        <v>5</v>
      </c>
      <c r="AY50" s="238"/>
      <c r="AZ50" s="238"/>
      <c r="BA50" s="238"/>
      <c r="BB50" s="238"/>
      <c r="BC50" s="239"/>
      <c r="BD50" s="237">
        <f>$BW$40</f>
        <v>5</v>
      </c>
      <c r="BE50" s="238"/>
      <c r="BF50" s="238"/>
      <c r="BG50" s="238"/>
      <c r="BH50" s="238"/>
      <c r="BI50" s="240"/>
      <c r="BX50" s="38">
        <v>24</v>
      </c>
    </row>
    <row r="51" spans="1:76" ht="12" customHeight="1"/>
    <row r="52" spans="1:76" ht="12" customHeight="1"/>
    <row r="53" spans="1:76" ht="12" customHeight="1"/>
    <row r="54" spans="1:76" ht="12" customHeight="1"/>
    <row r="55" spans="1:76" ht="12" customHeight="1"/>
    <row r="56" spans="1:76" ht="12" customHeight="1"/>
    <row r="57" spans="1:76" ht="12" customHeight="1"/>
    <row r="58" spans="1:76" ht="12" customHeight="1"/>
    <row r="59" spans="1:76" ht="12" customHeight="1"/>
    <row r="60" spans="1:76" ht="12" customHeight="1"/>
    <row r="61" spans="1:76" ht="12" customHeight="1"/>
    <row r="62" spans="1:76" ht="12" customHeight="1"/>
    <row r="63" spans="1:76" ht="12" customHeight="1"/>
    <row r="64" spans="1:76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spans="58:58" ht="12.75" customHeight="1"/>
    <row r="98" spans="58:58" ht="12.75" customHeight="1"/>
    <row r="99" spans="58:58" ht="12.75" customHeight="1"/>
    <row r="100" spans="58:58" ht="12.75" customHeight="1"/>
    <row r="101" spans="58:58" ht="12.75" customHeight="1"/>
    <row r="102" spans="58:58" ht="12.75" customHeight="1"/>
    <row r="103" spans="58:58" ht="12.75" customHeight="1"/>
    <row r="104" spans="58:58" ht="12.75" customHeight="1"/>
    <row r="105" spans="58:58" ht="12.75" customHeight="1"/>
    <row r="106" spans="58:58" ht="12.75" customHeight="1"/>
    <row r="107" spans="58:58" ht="12.75" customHeight="1"/>
    <row r="108" spans="58:58" ht="12.75" customHeight="1"/>
    <row r="109" spans="58:58" ht="12.75" customHeight="1"/>
    <row r="110" spans="58:58" ht="12.75" customHeight="1"/>
    <row r="111" spans="58:58" ht="12.75" customHeight="1">
      <c r="BF111" s="160"/>
    </row>
    <row r="112" spans="58:58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312">
    <mergeCell ref="BQ28:BQ31"/>
    <mergeCell ref="BR28:BR31"/>
    <mergeCell ref="BS28:BS31"/>
    <mergeCell ref="BT28:BT31"/>
    <mergeCell ref="BU28:BU31"/>
    <mergeCell ref="BV28:BV31"/>
    <mergeCell ref="BW28:BW31"/>
    <mergeCell ref="BJ28:BJ31"/>
    <mergeCell ref="BK28:BK31"/>
    <mergeCell ref="BL28:BL31"/>
    <mergeCell ref="BM28:BM31"/>
    <mergeCell ref="BN28:BN31"/>
    <mergeCell ref="BO28:BO31"/>
    <mergeCell ref="BP28:BP31"/>
    <mergeCell ref="BQ20:BQ23"/>
    <mergeCell ref="BR20:BR23"/>
    <mergeCell ref="BS20:BS23"/>
    <mergeCell ref="BT20:BT23"/>
    <mergeCell ref="BU20:BU23"/>
    <mergeCell ref="BV20:BV23"/>
    <mergeCell ref="BW20:BW23"/>
    <mergeCell ref="BJ20:BJ23"/>
    <mergeCell ref="BK20:BK23"/>
    <mergeCell ref="BL20:BL23"/>
    <mergeCell ref="BM20:BM23"/>
    <mergeCell ref="BN20:BN23"/>
    <mergeCell ref="BO20:BO23"/>
    <mergeCell ref="BP20:BP23"/>
    <mergeCell ref="BQ24:BQ27"/>
    <mergeCell ref="BR24:BR27"/>
    <mergeCell ref="BS24:BS27"/>
    <mergeCell ref="BT24:BT27"/>
    <mergeCell ref="BU24:BU27"/>
    <mergeCell ref="BV24:BV27"/>
    <mergeCell ref="BW24:BW27"/>
    <mergeCell ref="BJ24:BJ27"/>
    <mergeCell ref="BK24:BK27"/>
    <mergeCell ref="BL24:BL27"/>
    <mergeCell ref="BM24:BM27"/>
    <mergeCell ref="BN24:BN27"/>
    <mergeCell ref="BO24:BO27"/>
    <mergeCell ref="BP24:BP27"/>
    <mergeCell ref="BU32:BU35"/>
    <mergeCell ref="BV32:BV35"/>
    <mergeCell ref="BW32:BW35"/>
    <mergeCell ref="BJ32:BJ35"/>
    <mergeCell ref="BK32:BK35"/>
    <mergeCell ref="BL32:BL35"/>
    <mergeCell ref="BM32:BM35"/>
    <mergeCell ref="BN32:BN35"/>
    <mergeCell ref="BO32:BO35"/>
    <mergeCell ref="BP32:BP35"/>
    <mergeCell ref="B8:B11"/>
    <mergeCell ref="H12:H15"/>
    <mergeCell ref="P12:R15"/>
    <mergeCell ref="T12:T15"/>
    <mergeCell ref="Z12:Z15"/>
    <mergeCell ref="AF12:AF15"/>
    <mergeCell ref="A13:A15"/>
    <mergeCell ref="B12:B15"/>
    <mergeCell ref="H16:H19"/>
    <mergeCell ref="N16:N19"/>
    <mergeCell ref="V16:X19"/>
    <mergeCell ref="Z16:Z19"/>
    <mergeCell ref="AF16:AF19"/>
    <mergeCell ref="A17:A19"/>
    <mergeCell ref="A9:A11"/>
    <mergeCell ref="AL20:AL23"/>
    <mergeCell ref="AR20:AR23"/>
    <mergeCell ref="AX20:AX23"/>
    <mergeCell ref="BD20:BD23"/>
    <mergeCell ref="B16:B19"/>
    <mergeCell ref="H20:H23"/>
    <mergeCell ref="N20:N23"/>
    <mergeCell ref="T20:T23"/>
    <mergeCell ref="Z20:AE23"/>
    <mergeCell ref="AF20:AF23"/>
    <mergeCell ref="A21:A23"/>
    <mergeCell ref="AL24:AL27"/>
    <mergeCell ref="AR24:AR27"/>
    <mergeCell ref="AX24:AX27"/>
    <mergeCell ref="BD24:BD27"/>
    <mergeCell ref="AL28:AQ31"/>
    <mergeCell ref="AR28:AR31"/>
    <mergeCell ref="AX28:AX31"/>
    <mergeCell ref="BD28:BD31"/>
    <mergeCell ref="B20:B23"/>
    <mergeCell ref="H24:H27"/>
    <mergeCell ref="N24:N27"/>
    <mergeCell ref="T24:T27"/>
    <mergeCell ref="Z24:Z27"/>
    <mergeCell ref="AF24:AK27"/>
    <mergeCell ref="A25:A27"/>
    <mergeCell ref="B24:B27"/>
    <mergeCell ref="H28:H31"/>
    <mergeCell ref="N28:N31"/>
    <mergeCell ref="T28:T31"/>
    <mergeCell ref="Z28:Z31"/>
    <mergeCell ref="AF28:AF31"/>
    <mergeCell ref="A29:A31"/>
    <mergeCell ref="B28:B31"/>
    <mergeCell ref="B40:B43"/>
    <mergeCell ref="N40:N43"/>
    <mergeCell ref="T40:T43"/>
    <mergeCell ref="Z40:Z43"/>
    <mergeCell ref="AF40:AF43"/>
    <mergeCell ref="A41:A43"/>
    <mergeCell ref="J49:L49"/>
    <mergeCell ref="AL32:AL35"/>
    <mergeCell ref="AR32:AR35"/>
    <mergeCell ref="B32:B35"/>
    <mergeCell ref="H36:H39"/>
    <mergeCell ref="N36:N39"/>
    <mergeCell ref="T36:T39"/>
    <mergeCell ref="Z36:Z39"/>
    <mergeCell ref="AF36:AF39"/>
    <mergeCell ref="H32:H35"/>
    <mergeCell ref="N32:N35"/>
    <mergeCell ref="T32:T35"/>
    <mergeCell ref="Z32:Z35"/>
    <mergeCell ref="AF32:AF35"/>
    <mergeCell ref="J50:L50"/>
    <mergeCell ref="V50:X50"/>
    <mergeCell ref="AB50:AD50"/>
    <mergeCell ref="H40:H43"/>
    <mergeCell ref="D48:F48"/>
    <mergeCell ref="J48:L48"/>
    <mergeCell ref="P48:R48"/>
    <mergeCell ref="D49:F49"/>
    <mergeCell ref="P49:R49"/>
    <mergeCell ref="D50:F50"/>
    <mergeCell ref="P50:R50"/>
    <mergeCell ref="A33:A35"/>
    <mergeCell ref="AL36:AL39"/>
    <mergeCell ref="AR36:AR39"/>
    <mergeCell ref="AX36:AX39"/>
    <mergeCell ref="BD36:BD39"/>
    <mergeCell ref="BJ36:BJ39"/>
    <mergeCell ref="BK36:BK39"/>
    <mergeCell ref="BL36:BL39"/>
    <mergeCell ref="BT36:BT39"/>
    <mergeCell ref="A37:A39"/>
    <mergeCell ref="B36:B39"/>
    <mergeCell ref="AX32:AX35"/>
    <mergeCell ref="BD32:BD35"/>
    <mergeCell ref="BQ32:BQ35"/>
    <mergeCell ref="BR32:BR35"/>
    <mergeCell ref="BS32:BS35"/>
    <mergeCell ref="BT32:BT35"/>
    <mergeCell ref="BU36:BU39"/>
    <mergeCell ref="BV36:BV39"/>
    <mergeCell ref="BW36:BW39"/>
    <mergeCell ref="BJ44:BK44"/>
    <mergeCell ref="BL44:BP44"/>
    <mergeCell ref="BM36:BM39"/>
    <mergeCell ref="BN36:BN39"/>
    <mergeCell ref="BO36:BO39"/>
    <mergeCell ref="BP36:BP39"/>
    <mergeCell ref="BQ36:BQ39"/>
    <mergeCell ref="BR36:BR39"/>
    <mergeCell ref="BS36:BS39"/>
    <mergeCell ref="BM40:BM43"/>
    <mergeCell ref="BN40:BN43"/>
    <mergeCell ref="AF50:AK50"/>
    <mergeCell ref="AL50:AQ50"/>
    <mergeCell ref="AR50:AW50"/>
    <mergeCell ref="AX50:BC50"/>
    <mergeCell ref="BD50:BI50"/>
    <mergeCell ref="V48:X48"/>
    <mergeCell ref="V49:X49"/>
    <mergeCell ref="AF49:AK49"/>
    <mergeCell ref="AL49:AQ49"/>
    <mergeCell ref="AR49:AW49"/>
    <mergeCell ref="AX49:BC49"/>
    <mergeCell ref="BD49:BI49"/>
    <mergeCell ref="Z4:Z7"/>
    <mergeCell ref="AF4:AF7"/>
    <mergeCell ref="AL4:AL7"/>
    <mergeCell ref="AR4:AR7"/>
    <mergeCell ref="BV4:BV7"/>
    <mergeCell ref="BW4:BW7"/>
    <mergeCell ref="CC4:CC7"/>
    <mergeCell ref="CD4:CD7"/>
    <mergeCell ref="BO4:BO7"/>
    <mergeCell ref="BP4:BP7"/>
    <mergeCell ref="BQ4:BQ7"/>
    <mergeCell ref="BR4:BR7"/>
    <mergeCell ref="BS4:BS7"/>
    <mergeCell ref="BT4:BT7"/>
    <mergeCell ref="BU4:BU7"/>
    <mergeCell ref="BS1:BW1"/>
    <mergeCell ref="D2:F2"/>
    <mergeCell ref="P2:R2"/>
    <mergeCell ref="AF2:AK2"/>
    <mergeCell ref="D3:F3"/>
    <mergeCell ref="P3:R3"/>
    <mergeCell ref="AR3:AW3"/>
    <mergeCell ref="AX3:BC3"/>
    <mergeCell ref="BD3:BI3"/>
    <mergeCell ref="AX2:BC2"/>
    <mergeCell ref="BD2:BI2"/>
    <mergeCell ref="BJ2:BN3"/>
    <mergeCell ref="BO2:BO3"/>
    <mergeCell ref="BP2:BP3"/>
    <mergeCell ref="BR2:BR3"/>
    <mergeCell ref="BS2:BS3"/>
    <mergeCell ref="AL2:AQ2"/>
    <mergeCell ref="AR2:AW2"/>
    <mergeCell ref="BT2:BT3"/>
    <mergeCell ref="BU2:BU3"/>
    <mergeCell ref="BV2:BV3"/>
    <mergeCell ref="BW2:BW3"/>
    <mergeCell ref="J2:L2"/>
    <mergeCell ref="J3:L3"/>
    <mergeCell ref="AL12:AL15"/>
    <mergeCell ref="AR12:AR15"/>
    <mergeCell ref="AX12:AX15"/>
    <mergeCell ref="BD12:BD15"/>
    <mergeCell ref="BJ12:BJ15"/>
    <mergeCell ref="BK12:BK15"/>
    <mergeCell ref="BL12:BL15"/>
    <mergeCell ref="A5:A7"/>
    <mergeCell ref="X1:BN1"/>
    <mergeCell ref="AX4:AX7"/>
    <mergeCell ref="BD4:BD7"/>
    <mergeCell ref="BJ4:BJ7"/>
    <mergeCell ref="BK4:BK7"/>
    <mergeCell ref="BL4:BL7"/>
    <mergeCell ref="BM4:BM7"/>
    <mergeCell ref="D4:F7"/>
    <mergeCell ref="H4:H7"/>
    <mergeCell ref="N4:N7"/>
    <mergeCell ref="BN4:BN7"/>
    <mergeCell ref="AF3:AK3"/>
    <mergeCell ref="AL3:AQ3"/>
    <mergeCell ref="V2:X2"/>
    <mergeCell ref="V3:X3"/>
    <mergeCell ref="T4:T7"/>
    <mergeCell ref="BM8:BM11"/>
    <mergeCell ref="BU8:BU11"/>
    <mergeCell ref="BV8:BV11"/>
    <mergeCell ref="BV12:BV15"/>
    <mergeCell ref="BW12:BW15"/>
    <mergeCell ref="BO12:BO15"/>
    <mergeCell ref="BP12:BP15"/>
    <mergeCell ref="BQ12:BQ15"/>
    <mergeCell ref="BR12:BR15"/>
    <mergeCell ref="BS12:BS15"/>
    <mergeCell ref="BT12:BT15"/>
    <mergeCell ref="BU12:BU15"/>
    <mergeCell ref="BM12:BM15"/>
    <mergeCell ref="BN12:BN15"/>
    <mergeCell ref="BW8:BW11"/>
    <mergeCell ref="CC8:CC11"/>
    <mergeCell ref="CD8:CD11"/>
    <mergeCell ref="CC12:CC15"/>
    <mergeCell ref="CD12:CD15"/>
    <mergeCell ref="J8:L11"/>
    <mergeCell ref="N8:N11"/>
    <mergeCell ref="T8:T11"/>
    <mergeCell ref="Z8:Z11"/>
    <mergeCell ref="AF8:AF11"/>
    <mergeCell ref="AL8:AL11"/>
    <mergeCell ref="BN8:BN11"/>
    <mergeCell ref="BO8:BO11"/>
    <mergeCell ref="BP8:BP11"/>
    <mergeCell ref="BQ8:BQ11"/>
    <mergeCell ref="BR8:BR11"/>
    <mergeCell ref="BS8:BS11"/>
    <mergeCell ref="BT8:BT11"/>
    <mergeCell ref="AR8:AR11"/>
    <mergeCell ref="AX8:AX11"/>
    <mergeCell ref="BD8:BD11"/>
    <mergeCell ref="BJ8:BJ11"/>
    <mergeCell ref="BK8:BK11"/>
    <mergeCell ref="BL8:BL11"/>
    <mergeCell ref="BV16:BV19"/>
    <mergeCell ref="BW16:BW19"/>
    <mergeCell ref="CC16:CC19"/>
    <mergeCell ref="CD16:CD19"/>
    <mergeCell ref="AL16:AL19"/>
    <mergeCell ref="AR16:AR19"/>
    <mergeCell ref="AX16:AX19"/>
    <mergeCell ref="BD16:BD19"/>
    <mergeCell ref="BJ16:BJ19"/>
    <mergeCell ref="BK16:BK19"/>
    <mergeCell ref="BL16:BL19"/>
    <mergeCell ref="BT16:BT19"/>
    <mergeCell ref="BU16:BU19"/>
    <mergeCell ref="BM16:BM19"/>
    <mergeCell ref="BN16:BN19"/>
    <mergeCell ref="BO16:BO19"/>
    <mergeCell ref="BP16:BP19"/>
    <mergeCell ref="BQ16:BQ19"/>
    <mergeCell ref="BR16:BR19"/>
    <mergeCell ref="BS16:BS19"/>
    <mergeCell ref="AL40:AL43"/>
    <mergeCell ref="AR40:AR43"/>
    <mergeCell ref="AX40:AX43"/>
    <mergeCell ref="BD40:BD43"/>
    <mergeCell ref="BJ40:BJ43"/>
    <mergeCell ref="BK40:BK43"/>
    <mergeCell ref="BL40:BL43"/>
    <mergeCell ref="BV40:BV43"/>
    <mergeCell ref="BW40:BW43"/>
    <mergeCell ref="BO40:BO43"/>
    <mergeCell ref="BP40:BP43"/>
    <mergeCell ref="BQ40:BQ43"/>
    <mergeCell ref="BR40:BR43"/>
    <mergeCell ref="BS40:BS43"/>
    <mergeCell ref="BT40:BT43"/>
    <mergeCell ref="BU40:BU43"/>
  </mergeCells>
  <phoneticPr fontId="17"/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CN1000"/>
  <sheetViews>
    <sheetView workbookViewId="0">
      <selection activeCell="BS2" sqref="BS1:BV1048576"/>
    </sheetView>
  </sheetViews>
  <sheetFormatPr defaultColWidth="14.44140625" defaultRowHeight="15" customHeight="1"/>
  <cols>
    <col min="1" max="1" width="15.21875" customWidth="1"/>
    <col min="2" max="2" width="3.21875" hidden="1" customWidth="1"/>
    <col min="3" max="3" width="3.109375" hidden="1" customWidth="1"/>
    <col min="4" max="4" width="5.77734375" customWidth="1"/>
    <col min="5" max="5" width="3.5546875" customWidth="1"/>
    <col min="6" max="6" width="5.77734375" customWidth="1"/>
    <col min="7" max="9" width="3.109375" hidden="1" customWidth="1"/>
    <col min="10" max="10" width="5.77734375" customWidth="1"/>
    <col min="11" max="11" width="3.5546875" customWidth="1"/>
    <col min="12" max="12" width="5.77734375" customWidth="1"/>
    <col min="13" max="15" width="3.109375" hidden="1" customWidth="1"/>
    <col min="16" max="16" width="5.77734375" customWidth="1"/>
    <col min="17" max="17" width="3.5546875" customWidth="1"/>
    <col min="18" max="18" width="5.77734375" customWidth="1"/>
    <col min="19" max="21" width="3.109375" hidden="1" customWidth="1"/>
    <col min="22" max="22" width="5.77734375" customWidth="1"/>
    <col min="23" max="23" width="3.5546875" customWidth="1"/>
    <col min="24" max="24" width="5.77734375" customWidth="1"/>
    <col min="25" max="28" width="3.109375" hidden="1" customWidth="1"/>
    <col min="29" max="29" width="1.77734375" hidden="1" customWidth="1"/>
    <col min="30" max="34" width="3.109375" hidden="1" customWidth="1"/>
    <col min="35" max="35" width="1.77734375" hidden="1" customWidth="1"/>
    <col min="36" max="36" width="3.109375" hidden="1" customWidth="1"/>
    <col min="37" max="37" width="2.77734375" hidden="1" customWidth="1"/>
    <col min="38" max="40" width="3.109375" hidden="1" customWidth="1"/>
    <col min="41" max="41" width="1.77734375" hidden="1" customWidth="1"/>
    <col min="42" max="46" width="3.109375" hidden="1" customWidth="1"/>
    <col min="47" max="47" width="1.77734375" hidden="1" customWidth="1"/>
    <col min="48" max="52" width="3.109375" hidden="1" customWidth="1"/>
    <col min="53" max="53" width="1.77734375" hidden="1" customWidth="1"/>
    <col min="54" max="58" width="3.109375" hidden="1" customWidth="1"/>
    <col min="59" max="59" width="1.77734375" hidden="1" customWidth="1"/>
    <col min="60" max="61" width="3.109375" hidden="1" customWidth="1"/>
    <col min="62" max="62" width="2.77734375" customWidth="1"/>
    <col min="63" max="63" width="2.5546875" customWidth="1"/>
    <col min="64" max="64" width="2.77734375" customWidth="1"/>
    <col min="65" max="65" width="2.5546875" customWidth="1"/>
    <col min="66" max="66" width="2.77734375" customWidth="1"/>
    <col min="67" max="67" width="7.5546875" hidden="1" customWidth="1"/>
    <col min="68" max="68" width="3.21875" hidden="1" customWidth="1"/>
    <col min="69" max="69" width="0.77734375" hidden="1" customWidth="1"/>
    <col min="70" max="70" width="2.77734375" hidden="1" customWidth="1"/>
    <col min="71" max="71" width="11.77734375" hidden="1" customWidth="1"/>
    <col min="72" max="72" width="4" hidden="1" customWidth="1"/>
    <col min="73" max="73" width="3.77734375" hidden="1" customWidth="1"/>
    <col min="74" max="74" width="12.21875" hidden="1" customWidth="1"/>
    <col min="75" max="75" width="5.5546875" customWidth="1"/>
    <col min="76" max="80" width="8.77734375" hidden="1" customWidth="1"/>
    <col min="81" max="81" width="12.21875" hidden="1" customWidth="1"/>
    <col min="82" max="82" width="11.77734375" hidden="1" customWidth="1"/>
    <col min="83" max="86" width="4.109375" hidden="1" customWidth="1"/>
    <col min="87" max="87" width="7.5546875" hidden="1" customWidth="1"/>
    <col min="88" max="88" width="2" customWidth="1"/>
    <col min="89" max="92" width="8.77734375" customWidth="1"/>
  </cols>
  <sheetData>
    <row r="1" spans="1:92" ht="51" customHeight="1">
      <c r="A1" s="1" t="s">
        <v>0</v>
      </c>
      <c r="B1" s="1"/>
      <c r="D1" s="2" t="s">
        <v>42</v>
      </c>
      <c r="E1" s="2"/>
      <c r="F1" s="2"/>
      <c r="G1" s="2"/>
      <c r="L1" s="2" t="s">
        <v>2</v>
      </c>
      <c r="M1" s="2"/>
      <c r="N1" s="2"/>
      <c r="O1" s="2"/>
      <c r="P1" s="2"/>
      <c r="Q1" s="3"/>
      <c r="U1" s="3"/>
      <c r="X1" s="296" t="s">
        <v>56</v>
      </c>
      <c r="Y1" s="189"/>
      <c r="Z1" s="189"/>
      <c r="AA1" s="189"/>
      <c r="AB1" s="189"/>
      <c r="AC1" s="189"/>
      <c r="AD1" s="189"/>
      <c r="AE1" s="189"/>
      <c r="AF1" s="189"/>
      <c r="AG1" s="189"/>
      <c r="AH1" s="189"/>
      <c r="AI1" s="189"/>
      <c r="AJ1" s="189"/>
      <c r="AK1" s="189"/>
      <c r="AL1" s="189"/>
      <c r="AM1" s="189"/>
      <c r="AN1" s="189"/>
      <c r="AO1" s="189"/>
      <c r="AP1" s="189"/>
      <c r="AQ1" s="189"/>
      <c r="AR1" s="189"/>
      <c r="AS1" s="189"/>
      <c r="AT1" s="189"/>
      <c r="AU1" s="189"/>
      <c r="AV1" s="189"/>
      <c r="AW1" s="189"/>
      <c r="AX1" s="189"/>
      <c r="AY1" s="189"/>
      <c r="AZ1" s="189"/>
      <c r="BA1" s="189"/>
      <c r="BB1" s="189"/>
      <c r="BC1" s="189"/>
      <c r="BD1" s="189"/>
      <c r="BE1" s="189"/>
      <c r="BF1" s="189"/>
      <c r="BG1" s="189"/>
      <c r="BH1" s="189"/>
      <c r="BI1" s="189"/>
      <c r="BJ1" s="189"/>
      <c r="BK1" s="189"/>
      <c r="BL1" s="189"/>
      <c r="BM1" s="189"/>
      <c r="BN1" s="189"/>
      <c r="BO1" s="3"/>
      <c r="BP1" s="3"/>
      <c r="BQ1" s="3"/>
      <c r="BR1" s="3"/>
      <c r="BS1" s="216" t="s">
        <v>5</v>
      </c>
      <c r="BT1" s="189"/>
      <c r="BU1" s="189"/>
      <c r="BV1" s="189"/>
      <c r="BW1" s="189"/>
    </row>
    <row r="2" spans="1:92" ht="15" customHeight="1">
      <c r="A2" s="5" t="s">
        <v>6</v>
      </c>
      <c r="B2" s="6"/>
      <c r="C2" s="7"/>
      <c r="D2" s="217" t="s">
        <v>57</v>
      </c>
      <c r="E2" s="218"/>
      <c r="F2" s="219"/>
      <c r="G2" s="8"/>
      <c r="H2" s="6"/>
      <c r="I2" s="7"/>
      <c r="J2" s="217" t="s">
        <v>58</v>
      </c>
      <c r="K2" s="218"/>
      <c r="L2" s="219"/>
      <c r="M2" s="8"/>
      <c r="N2" s="6"/>
      <c r="O2" s="7"/>
      <c r="P2" s="217" t="s">
        <v>59</v>
      </c>
      <c r="Q2" s="218"/>
      <c r="R2" s="219"/>
      <c r="S2" s="8"/>
      <c r="T2" s="6"/>
      <c r="U2" s="7"/>
      <c r="V2" s="217" t="s">
        <v>60</v>
      </c>
      <c r="W2" s="218"/>
      <c r="X2" s="219"/>
      <c r="Y2" s="8"/>
      <c r="Z2" s="9"/>
      <c r="AA2" s="7"/>
      <c r="AB2" s="9"/>
      <c r="AC2" s="7"/>
      <c r="AD2" s="8"/>
      <c r="AE2" s="8"/>
      <c r="AF2" s="217"/>
      <c r="AG2" s="218"/>
      <c r="AH2" s="218"/>
      <c r="AI2" s="218"/>
      <c r="AJ2" s="218"/>
      <c r="AK2" s="219"/>
      <c r="AL2" s="217"/>
      <c r="AM2" s="218"/>
      <c r="AN2" s="218"/>
      <c r="AO2" s="218"/>
      <c r="AP2" s="218"/>
      <c r="AQ2" s="219"/>
      <c r="AR2" s="217"/>
      <c r="AS2" s="218"/>
      <c r="AT2" s="218"/>
      <c r="AU2" s="218"/>
      <c r="AV2" s="218"/>
      <c r="AW2" s="219"/>
      <c r="AX2" s="217"/>
      <c r="AY2" s="218"/>
      <c r="AZ2" s="218"/>
      <c r="BA2" s="218"/>
      <c r="BB2" s="218"/>
      <c r="BC2" s="219"/>
      <c r="BD2" s="217"/>
      <c r="BE2" s="218"/>
      <c r="BF2" s="218"/>
      <c r="BG2" s="218"/>
      <c r="BH2" s="218"/>
      <c r="BI2" s="224"/>
      <c r="BJ2" s="194" t="s">
        <v>9</v>
      </c>
      <c r="BK2" s="201"/>
      <c r="BL2" s="201"/>
      <c r="BM2" s="201"/>
      <c r="BN2" s="202"/>
      <c r="BO2" s="225" t="s">
        <v>10</v>
      </c>
      <c r="BP2" s="227" t="s">
        <v>11</v>
      </c>
      <c r="BQ2" s="10"/>
      <c r="BR2" s="228" t="s">
        <v>12</v>
      </c>
      <c r="BS2" s="229" t="s">
        <v>61</v>
      </c>
      <c r="BT2" s="230" t="s">
        <v>14</v>
      </c>
      <c r="BU2" s="231" t="s">
        <v>15</v>
      </c>
      <c r="BV2" s="232" t="s">
        <v>16</v>
      </c>
      <c r="BW2" s="233" t="s">
        <v>17</v>
      </c>
      <c r="CA2" s="11"/>
      <c r="CB2" s="11"/>
      <c r="CC2" s="11"/>
      <c r="CD2" s="11"/>
      <c r="CE2" s="11"/>
      <c r="CF2" s="11"/>
      <c r="CG2" s="11"/>
      <c r="CH2" s="11"/>
    </row>
    <row r="3" spans="1:92" ht="53.25" customHeight="1">
      <c r="A3" s="165" t="s">
        <v>18</v>
      </c>
      <c r="B3" s="3"/>
      <c r="C3" s="13"/>
      <c r="D3" s="220" t="str">
        <f>'1予選'!P49</f>
        <v>Beeねんりん</v>
      </c>
      <c r="E3" s="221"/>
      <c r="F3" s="222"/>
      <c r="G3" s="14"/>
      <c r="H3" s="3"/>
      <c r="I3" s="15"/>
      <c r="J3" s="220" t="str">
        <f>'2予選'!P49</f>
        <v>ユーアイクラブ</v>
      </c>
      <c r="K3" s="221"/>
      <c r="L3" s="222"/>
      <c r="M3" s="14"/>
      <c r="N3" s="3"/>
      <c r="O3" s="15"/>
      <c r="P3" s="220" t="str">
        <f>'1予選'!V49</f>
        <v>甚目寺</v>
      </c>
      <c r="Q3" s="221"/>
      <c r="R3" s="222"/>
      <c r="S3" s="14"/>
      <c r="T3" s="3"/>
      <c r="U3" s="15"/>
      <c r="V3" s="220" t="str">
        <f>'2予選'!V49</f>
        <v>くう</v>
      </c>
      <c r="W3" s="221"/>
      <c r="X3" s="222"/>
      <c r="Y3" s="14"/>
      <c r="Z3" s="16"/>
      <c r="AA3" s="15"/>
      <c r="AB3" s="16"/>
      <c r="AC3" s="15"/>
      <c r="AD3" s="14"/>
      <c r="AE3" s="14"/>
      <c r="AF3" s="220"/>
      <c r="AG3" s="221"/>
      <c r="AH3" s="221"/>
      <c r="AI3" s="221"/>
      <c r="AJ3" s="221"/>
      <c r="AK3" s="222"/>
      <c r="AL3" s="220"/>
      <c r="AM3" s="221"/>
      <c r="AN3" s="221"/>
      <c r="AO3" s="221"/>
      <c r="AP3" s="221"/>
      <c r="AQ3" s="222"/>
      <c r="AR3" s="220"/>
      <c r="AS3" s="221"/>
      <c r="AT3" s="221"/>
      <c r="AU3" s="221"/>
      <c r="AV3" s="221"/>
      <c r="AW3" s="222"/>
      <c r="AX3" s="220"/>
      <c r="AY3" s="221"/>
      <c r="AZ3" s="221"/>
      <c r="BA3" s="221"/>
      <c r="BB3" s="221"/>
      <c r="BC3" s="222"/>
      <c r="BD3" s="220"/>
      <c r="BE3" s="221"/>
      <c r="BF3" s="221"/>
      <c r="BG3" s="221"/>
      <c r="BH3" s="221"/>
      <c r="BI3" s="223"/>
      <c r="BJ3" s="196"/>
      <c r="BK3" s="198"/>
      <c r="BL3" s="198"/>
      <c r="BM3" s="198"/>
      <c r="BN3" s="204"/>
      <c r="BO3" s="226"/>
      <c r="BP3" s="195"/>
      <c r="BQ3" s="17"/>
      <c r="BR3" s="189"/>
      <c r="BS3" s="212"/>
      <c r="BT3" s="168"/>
      <c r="BU3" s="172"/>
      <c r="BV3" s="183"/>
      <c r="BW3" s="187"/>
      <c r="BX3" s="3" t="s">
        <v>23</v>
      </c>
      <c r="BY3" s="3" t="s">
        <v>10</v>
      </c>
      <c r="BZ3" s="3" t="s">
        <v>24</v>
      </c>
      <c r="CA3" s="3" t="s">
        <v>25</v>
      </c>
      <c r="CB3" s="18" t="s">
        <v>26</v>
      </c>
      <c r="CC3" s="3"/>
      <c r="CD3" s="3"/>
      <c r="CE3" s="3"/>
      <c r="CF3" s="3"/>
      <c r="CG3" s="3"/>
      <c r="CH3" s="3"/>
      <c r="CI3" s="3" t="s">
        <v>27</v>
      </c>
      <c r="CK3" s="3"/>
      <c r="CL3" s="3"/>
      <c r="CM3" s="3"/>
      <c r="CN3" s="3"/>
    </row>
    <row r="4" spans="1:92" ht="15.75" customHeight="1">
      <c r="A4" s="166" t="str">
        <f>D2</f>
        <v>1コート3位</v>
      </c>
      <c r="B4" s="20"/>
      <c r="C4" s="20"/>
      <c r="D4" s="200"/>
      <c r="E4" s="201"/>
      <c r="F4" s="202"/>
      <c r="G4" s="21"/>
      <c r="H4" s="234" t="s">
        <v>28</v>
      </c>
      <c r="I4" s="6"/>
      <c r="J4" s="22">
        <f>IF(J5="","",SUM(I5:I7))</f>
        <v>0</v>
      </c>
      <c r="K4" s="23" t="s">
        <v>39</v>
      </c>
      <c r="L4" s="24">
        <f>IF(L5="","",SUM(M5:M7))</f>
        <v>2</v>
      </c>
      <c r="M4" s="25"/>
      <c r="N4" s="205" t="s">
        <v>29</v>
      </c>
      <c r="O4" s="6"/>
      <c r="P4" s="22">
        <f>IF(P5="","",SUM(O5:O7))</f>
        <v>2</v>
      </c>
      <c r="Q4" s="23" t="s">
        <v>36</v>
      </c>
      <c r="R4" s="24">
        <f>IF(R5="","",SUM(S5:S7))</f>
        <v>0</v>
      </c>
      <c r="S4" s="25"/>
      <c r="T4" s="205" t="s">
        <v>30</v>
      </c>
      <c r="U4" s="6"/>
      <c r="V4" s="22">
        <f>IF(V5="","",SUM(U5:U7))</f>
        <v>1</v>
      </c>
      <c r="W4" s="23" t="s">
        <v>40</v>
      </c>
      <c r="X4" s="24">
        <f>IF(X5="","",SUM(Y5:Y7))</f>
        <v>2</v>
      </c>
      <c r="Y4" s="25"/>
      <c r="Z4" s="205" t="s">
        <v>29</v>
      </c>
      <c r="AA4" s="26" t="str">
        <f>IF(AB5="","",SUM(AA5:AA7))</f>
        <v/>
      </c>
      <c r="AB4" s="27"/>
      <c r="AC4" s="23" t="s">
        <v>31</v>
      </c>
      <c r="AD4" s="28" t="str">
        <f>IF(AD5="","",SUM(AE5:AE7))</f>
        <v/>
      </c>
      <c r="AE4" s="29"/>
      <c r="AF4" s="167"/>
      <c r="AG4" s="30" t="str">
        <f>IF(AH5="","",SUM(AG5:AG7))</f>
        <v/>
      </c>
      <c r="AH4" s="31"/>
      <c r="AI4" s="32" t="s">
        <v>31</v>
      </c>
      <c r="AJ4" s="30" t="str">
        <f>IF(AJ5="","",SUM(AK5:AK7))</f>
        <v/>
      </c>
      <c r="AK4" s="31"/>
      <c r="AL4" s="170"/>
      <c r="AM4" s="33" t="str">
        <f>IF(AN5="","",SUM(AM5:AM7))</f>
        <v/>
      </c>
      <c r="AN4" s="34"/>
      <c r="AO4" s="35" t="s">
        <v>31</v>
      </c>
      <c r="AP4" s="33" t="str">
        <f>IF(AP5="","",SUM(AQ5:AQ7))</f>
        <v/>
      </c>
      <c r="AQ4" s="34"/>
      <c r="AR4" s="205"/>
      <c r="AS4" s="26" t="str">
        <f>IF(AT5="","",SUM(AS5:AS7))</f>
        <v/>
      </c>
      <c r="AT4" s="29"/>
      <c r="AU4" s="23" t="s">
        <v>31</v>
      </c>
      <c r="AV4" s="26" t="str">
        <f>IF(AV5="","",SUM(AW5:AW7))</f>
        <v/>
      </c>
      <c r="AW4" s="29"/>
      <c r="AX4" s="205"/>
      <c r="AY4" s="26" t="str">
        <f>IF(AZ5="","",SUM(AY5:AY7))</f>
        <v/>
      </c>
      <c r="AZ4" s="29"/>
      <c r="BA4" s="23" t="s">
        <v>31</v>
      </c>
      <c r="BB4" s="26" t="str">
        <f>IF(BB5="","",SUM(BC5:BC7))</f>
        <v/>
      </c>
      <c r="BC4" s="29"/>
      <c r="BD4" s="205"/>
      <c r="BE4" s="26" t="str">
        <f>IF(BF5="","",SUM(BE5:BE7))</f>
        <v/>
      </c>
      <c r="BF4" s="29"/>
      <c r="BG4" s="23" t="s">
        <v>31</v>
      </c>
      <c r="BH4" s="26" t="str">
        <f>IF(BH5="","",SUM(BI5:BI7))</f>
        <v/>
      </c>
      <c r="BI4" s="36"/>
      <c r="BJ4" s="194">
        <f>SUMPRODUCT((J4=2)+(P4=2)+(V4=2)+(AA4=2)+(AG4=2)+(AM4=2)+(AS4=2)+(AY4=2)+(BE4=2))</f>
        <v>1</v>
      </c>
      <c r="BK4" s="197" t="s">
        <v>31</v>
      </c>
      <c r="BL4" s="199">
        <f>CI4</f>
        <v>0</v>
      </c>
      <c r="BM4" s="197" t="s">
        <v>31</v>
      </c>
      <c r="BN4" s="206">
        <f>SUMPRODUCT((L4=2)+(R4=2)+(X4=2)+(AD4=2)+(AJ4=2)+(AP4=2)+(AV4=2)+(BB4=2)+(BH4=2))</f>
        <v>2</v>
      </c>
      <c r="BO4" s="207">
        <f>BJ4*100+BL4*10+BN4</f>
        <v>102</v>
      </c>
      <c r="BP4" s="170">
        <f>SUM(J4,P4,V4,AA4,AG4,AM4,AS4,AY4,BE4)</f>
        <v>3</v>
      </c>
      <c r="BQ4" s="181" t="s">
        <v>31</v>
      </c>
      <c r="BR4" s="210">
        <f>SUM(F4,L4,R4,X4,AD4,AJ4,AP4,AV4,BB4,BH4)</f>
        <v>4</v>
      </c>
      <c r="BS4" s="211">
        <f>BZ4</f>
        <v>0.75</v>
      </c>
      <c r="BT4" s="170">
        <f>SUM(J5,J6,J7,P5,P6,P7,V5,V6,V7,AB5,AB6,AB7,AH5,AH6,AH7,AN5,AN6,AN7,AT5,AT6,AT7,AZ5,AZ6,AZ7,BF5,BF6,BF7,D5,D6,D7)</f>
        <v>90</v>
      </c>
      <c r="BU4" s="181">
        <f>SUM(F5,F6,F7,L5,L6,L7,R5,R6,R7,X5,X6,X7,AD5,AD6,AD7,AJ5,AJ6,AJ7,AP5,AP6,AP7,AV5,AV6,AV7,BB5,BB6,BB7,BH5,BH6,BH7)</f>
        <v>67</v>
      </c>
      <c r="BV4" s="182">
        <f>CA4</f>
        <v>1.3432835820895523</v>
      </c>
      <c r="BW4" s="185">
        <v>4</v>
      </c>
      <c r="BX4" s="38">
        <f>SUM(D4:F4,J4:L4,P4:R4,V4:X4)</f>
        <v>7</v>
      </c>
      <c r="BY4" s="38">
        <f>BO4</f>
        <v>102</v>
      </c>
      <c r="BZ4" s="39">
        <f>IF(AND(V4="",X4=""),"",IF(BR4=0,5,SUM(D4,J4,P4,V4)/SUM(F4,L4,R4,X4)))</f>
        <v>0.75</v>
      </c>
      <c r="CA4" s="39">
        <f>IF(V5="","",BT4/BU4)</f>
        <v>1.3432835820895523</v>
      </c>
      <c r="CB4" s="40">
        <f>BY4*100+BZ4*10+CA4</f>
        <v>10208.843283582089</v>
      </c>
      <c r="CC4" s="188" t="str">
        <f>A5</f>
        <v>Beeねんりん</v>
      </c>
      <c r="CD4" s="188" t="str">
        <f>A4</f>
        <v>1コート3位</v>
      </c>
      <c r="CE4" s="41" t="str">
        <f>IF(AND(D4=1,F4=1),1,"")</f>
        <v/>
      </c>
      <c r="CF4" s="41" t="str">
        <f>IF(AND(J4=1,L4=1),1,"")</f>
        <v/>
      </c>
      <c r="CG4" s="41" t="str">
        <f>IF(AND(P4=1,R4=1),1,"")</f>
        <v/>
      </c>
      <c r="CH4" s="41" t="str">
        <f>IF(AND(V4=1,X4=1),1,"")</f>
        <v/>
      </c>
      <c r="CI4" s="41">
        <f>SUM(CE4:CH4)</f>
        <v>0</v>
      </c>
      <c r="CK4" s="3"/>
      <c r="CL4" s="3"/>
      <c r="CN4" s="38" t="str">
        <f>IF(AND(M4=1,U4=1),1,"")</f>
        <v/>
      </c>
    </row>
    <row r="5" spans="1:92" ht="15.75" customHeight="1">
      <c r="A5" s="214" t="str">
        <f>$D$3</f>
        <v>Beeねんりん</v>
      </c>
      <c r="B5" s="42"/>
      <c r="C5" s="42"/>
      <c r="D5" s="195"/>
      <c r="E5" s="189"/>
      <c r="F5" s="203"/>
      <c r="G5" s="43"/>
      <c r="H5" s="235"/>
      <c r="I5" s="44">
        <f t="shared" ref="I5:I7" si="0">IF(J5="","",IF(J5&gt;L5,1,0))</f>
        <v>0</v>
      </c>
      <c r="J5" s="45">
        <v>13</v>
      </c>
      <c r="K5" s="46" t="s">
        <v>31</v>
      </c>
      <c r="L5" s="47">
        <v>15</v>
      </c>
      <c r="M5" s="48">
        <f t="shared" ref="M5:M7" si="1">IF(L5="","",IF(L5&gt;J5,1,0))</f>
        <v>1</v>
      </c>
      <c r="N5" s="168"/>
      <c r="O5" s="44">
        <f t="shared" ref="O5:O7" si="2">IF(P5="","",IF(P5&gt;R5,1,0))</f>
        <v>1</v>
      </c>
      <c r="P5" s="45">
        <v>15</v>
      </c>
      <c r="Q5" s="46" t="s">
        <v>31</v>
      </c>
      <c r="R5" s="47">
        <v>0</v>
      </c>
      <c r="S5" s="48">
        <f t="shared" ref="S5:S7" si="3">IF(R5="","",IF(R5&gt;P5,1,0))</f>
        <v>0</v>
      </c>
      <c r="T5" s="168"/>
      <c r="U5" s="44">
        <f t="shared" ref="U5:U7" si="4">IF(V5="","",IF(V5&gt;X5,1,0))</f>
        <v>0</v>
      </c>
      <c r="V5" s="45">
        <v>10</v>
      </c>
      <c r="W5" s="46" t="s">
        <v>31</v>
      </c>
      <c r="X5" s="47">
        <v>15</v>
      </c>
      <c r="Y5" s="49">
        <f t="shared" ref="Y5:Y7" si="5">IF(X5="","",IF(X5&gt;V5,1,0))</f>
        <v>1</v>
      </c>
      <c r="Z5" s="168"/>
      <c r="AA5" s="44" t="str">
        <f t="shared" ref="AA5:AA7" si="6">IF(AB5="","",IF(AB5&gt;AD5,1,0))</f>
        <v/>
      </c>
      <c r="AB5" s="45"/>
      <c r="AC5" s="46" t="s">
        <v>31</v>
      </c>
      <c r="AD5" s="47"/>
      <c r="AE5" s="48" t="str">
        <f t="shared" ref="AE5:AE7" si="7">IF(AD5="","",IF(AD5&gt;AB5,1,0))</f>
        <v/>
      </c>
      <c r="AF5" s="168"/>
      <c r="AG5" s="50" t="str">
        <f t="shared" ref="AG5:AG7" si="8">IF(AH5="","",IF(AH5&gt;AJ5,1,0))</f>
        <v/>
      </c>
      <c r="AH5" s="51"/>
      <c r="AI5" s="50" t="s">
        <v>31</v>
      </c>
      <c r="AJ5" s="52"/>
      <c r="AK5" s="50" t="str">
        <f t="shared" ref="AK5:AK7" si="9">IF(AJ5="","",IF(AJ5&gt;AH5,1,0))</f>
        <v/>
      </c>
      <c r="AL5" s="168"/>
      <c r="AM5" s="53" t="str">
        <f t="shared" ref="AM5:AM7" si="10">IF(AN5="","",IF(AN5&gt;AP5,1,0))</f>
        <v/>
      </c>
      <c r="AN5" s="54"/>
      <c r="AO5" s="53" t="s">
        <v>31</v>
      </c>
      <c r="AP5" s="55"/>
      <c r="AQ5" s="53" t="str">
        <f t="shared" ref="AQ5:AQ7" si="11">IF(AP5="","",IF(AP5&gt;AN5,1,0))</f>
        <v/>
      </c>
      <c r="AR5" s="168"/>
      <c r="AS5" s="46" t="str">
        <f t="shared" ref="AS5:AS7" si="12">IF(AT5="","",IF(AT5&gt;AV5,1,0))</f>
        <v/>
      </c>
      <c r="AT5" s="56"/>
      <c r="AU5" s="46" t="str">
        <f>$AO$5</f>
        <v>-</v>
      </c>
      <c r="AV5" s="57"/>
      <c r="AW5" s="46" t="str">
        <f t="shared" ref="AW5:AW7" si="13">IF(AV5="","",IF(AV5&gt;AT5,1,0))</f>
        <v/>
      </c>
      <c r="AX5" s="168"/>
      <c r="AY5" s="46" t="str">
        <f t="shared" ref="AY5:AY7" si="14">IF(AZ5="","",IF(AZ5&gt;BB5,1,0))</f>
        <v/>
      </c>
      <c r="AZ5" s="56"/>
      <c r="BA5" s="46" t="s">
        <v>31</v>
      </c>
      <c r="BB5" s="58"/>
      <c r="BC5" s="46" t="str">
        <f t="shared" ref="BC5:BC7" si="15">IF(BB5="","",IF(BB5&gt;AZ5,1,0))</f>
        <v/>
      </c>
      <c r="BD5" s="168"/>
      <c r="BE5" s="46" t="str">
        <f t="shared" ref="BE5:BE7" si="16">IF(BF5="","",IF(BF5&gt;BH5,1,0))</f>
        <v/>
      </c>
      <c r="BF5" s="56"/>
      <c r="BG5" s="46" t="s">
        <v>31</v>
      </c>
      <c r="BH5" s="58"/>
      <c r="BI5" s="44" t="str">
        <f t="shared" ref="BI5:BI7" si="17">IF(BH5="","",IF(BH5&gt;BF5,1,0))</f>
        <v/>
      </c>
      <c r="BJ5" s="195"/>
      <c r="BK5" s="189"/>
      <c r="BL5" s="189"/>
      <c r="BM5" s="189"/>
      <c r="BN5" s="203"/>
      <c r="BO5" s="208"/>
      <c r="BP5" s="168"/>
      <c r="BQ5" s="172"/>
      <c r="BR5" s="183"/>
      <c r="BS5" s="212"/>
      <c r="BT5" s="168"/>
      <c r="BU5" s="172"/>
      <c r="BV5" s="183"/>
      <c r="BW5" s="186"/>
      <c r="BZ5" s="39"/>
      <c r="CB5" s="40"/>
      <c r="CC5" s="189"/>
      <c r="CD5" s="189"/>
      <c r="CK5" s="3"/>
      <c r="CL5" s="3"/>
    </row>
    <row r="6" spans="1:92" ht="15.75" customHeight="1">
      <c r="A6" s="212"/>
      <c r="B6" s="42"/>
      <c r="C6" s="42"/>
      <c r="D6" s="195"/>
      <c r="E6" s="189"/>
      <c r="F6" s="203"/>
      <c r="G6" s="43"/>
      <c r="H6" s="235"/>
      <c r="I6" s="44">
        <f t="shared" si="0"/>
        <v>0</v>
      </c>
      <c r="J6" s="59">
        <v>10</v>
      </c>
      <c r="K6" s="46" t="s">
        <v>31</v>
      </c>
      <c r="L6" s="60">
        <v>15</v>
      </c>
      <c r="M6" s="48">
        <f t="shared" si="1"/>
        <v>1</v>
      </c>
      <c r="N6" s="168"/>
      <c r="O6" s="44">
        <f t="shared" si="2"/>
        <v>1</v>
      </c>
      <c r="P6" s="59">
        <v>15</v>
      </c>
      <c r="Q6" s="46" t="s">
        <v>31</v>
      </c>
      <c r="R6" s="60">
        <v>0</v>
      </c>
      <c r="S6" s="48">
        <f t="shared" si="3"/>
        <v>0</v>
      </c>
      <c r="T6" s="168"/>
      <c r="U6" s="44">
        <f t="shared" si="4"/>
        <v>1</v>
      </c>
      <c r="V6" s="59">
        <v>15</v>
      </c>
      <c r="W6" s="46" t="s">
        <v>31</v>
      </c>
      <c r="X6" s="60">
        <v>7</v>
      </c>
      <c r="Y6" s="49">
        <f t="shared" si="5"/>
        <v>0</v>
      </c>
      <c r="Z6" s="168"/>
      <c r="AA6" s="44" t="str">
        <f t="shared" si="6"/>
        <v/>
      </c>
      <c r="AB6" s="59"/>
      <c r="AC6" s="46" t="s">
        <v>31</v>
      </c>
      <c r="AD6" s="60"/>
      <c r="AE6" s="48" t="str">
        <f t="shared" si="7"/>
        <v/>
      </c>
      <c r="AF6" s="168"/>
      <c r="AG6" s="50" t="str">
        <f t="shared" si="8"/>
        <v/>
      </c>
      <c r="AH6" s="50"/>
      <c r="AI6" s="50" t="s">
        <v>31</v>
      </c>
      <c r="AJ6" s="61"/>
      <c r="AK6" s="50" t="str">
        <f t="shared" si="9"/>
        <v/>
      </c>
      <c r="AL6" s="168"/>
      <c r="AM6" s="53" t="str">
        <f t="shared" si="10"/>
        <v/>
      </c>
      <c r="AN6" s="53"/>
      <c r="AO6" s="53" t="s">
        <v>31</v>
      </c>
      <c r="AP6" s="62"/>
      <c r="AQ6" s="53" t="str">
        <f t="shared" si="11"/>
        <v/>
      </c>
      <c r="AR6" s="168"/>
      <c r="AS6" s="46" t="str">
        <f t="shared" si="12"/>
        <v/>
      </c>
      <c r="AT6" s="57"/>
      <c r="AU6" s="46" t="s">
        <v>31</v>
      </c>
      <c r="AV6" s="57"/>
      <c r="AW6" s="46" t="str">
        <f t="shared" si="13"/>
        <v/>
      </c>
      <c r="AX6" s="168"/>
      <c r="AY6" s="46" t="str">
        <f t="shared" si="14"/>
        <v/>
      </c>
      <c r="AZ6" s="57"/>
      <c r="BA6" s="46" t="s">
        <v>31</v>
      </c>
      <c r="BB6" s="63"/>
      <c r="BC6" s="46" t="str">
        <f t="shared" si="15"/>
        <v/>
      </c>
      <c r="BD6" s="168"/>
      <c r="BE6" s="46" t="str">
        <f t="shared" si="16"/>
        <v/>
      </c>
      <c r="BF6" s="57"/>
      <c r="BG6" s="46" t="s">
        <v>31</v>
      </c>
      <c r="BH6" s="63"/>
      <c r="BI6" s="44" t="str">
        <f t="shared" si="17"/>
        <v/>
      </c>
      <c r="BJ6" s="195"/>
      <c r="BK6" s="189"/>
      <c r="BL6" s="189"/>
      <c r="BM6" s="189"/>
      <c r="BN6" s="203"/>
      <c r="BO6" s="208"/>
      <c r="BP6" s="168"/>
      <c r="BQ6" s="172"/>
      <c r="BR6" s="183"/>
      <c r="BS6" s="212"/>
      <c r="BT6" s="168"/>
      <c r="BU6" s="172"/>
      <c r="BV6" s="183"/>
      <c r="BW6" s="186"/>
      <c r="BZ6" s="39"/>
      <c r="CB6" s="40"/>
      <c r="CC6" s="189"/>
      <c r="CD6" s="189"/>
    </row>
    <row r="7" spans="1:92" ht="15.75" customHeight="1">
      <c r="A7" s="213"/>
      <c r="B7" s="64"/>
      <c r="C7" s="64"/>
      <c r="D7" s="196"/>
      <c r="E7" s="198"/>
      <c r="F7" s="204"/>
      <c r="G7" s="65"/>
      <c r="H7" s="236"/>
      <c r="I7" s="66" t="str">
        <f t="shared" si="0"/>
        <v/>
      </c>
      <c r="J7" s="67"/>
      <c r="K7" s="68" t="s">
        <v>31</v>
      </c>
      <c r="L7" s="69"/>
      <c r="M7" s="70" t="str">
        <f t="shared" si="1"/>
        <v/>
      </c>
      <c r="N7" s="191"/>
      <c r="O7" s="66" t="str">
        <f t="shared" si="2"/>
        <v/>
      </c>
      <c r="P7" s="67"/>
      <c r="Q7" s="68" t="s">
        <v>31</v>
      </c>
      <c r="R7" s="69"/>
      <c r="S7" s="70" t="str">
        <f t="shared" si="3"/>
        <v/>
      </c>
      <c r="T7" s="191"/>
      <c r="U7" s="66">
        <f t="shared" si="4"/>
        <v>0</v>
      </c>
      <c r="V7" s="67">
        <v>12</v>
      </c>
      <c r="W7" s="68" t="s">
        <v>31</v>
      </c>
      <c r="X7" s="69">
        <v>15</v>
      </c>
      <c r="Y7" s="71">
        <f t="shared" si="5"/>
        <v>1</v>
      </c>
      <c r="Z7" s="191"/>
      <c r="AA7" s="66" t="str">
        <f t="shared" si="6"/>
        <v/>
      </c>
      <c r="AB7" s="67"/>
      <c r="AC7" s="68" t="s">
        <v>31</v>
      </c>
      <c r="AD7" s="69"/>
      <c r="AE7" s="70" t="str">
        <f t="shared" si="7"/>
        <v/>
      </c>
      <c r="AF7" s="191"/>
      <c r="AG7" s="72" t="str">
        <f t="shared" si="8"/>
        <v/>
      </c>
      <c r="AH7" s="72"/>
      <c r="AI7" s="72" t="s">
        <v>31</v>
      </c>
      <c r="AJ7" s="73"/>
      <c r="AK7" s="72" t="str">
        <f t="shared" si="9"/>
        <v/>
      </c>
      <c r="AL7" s="191"/>
      <c r="AM7" s="74" t="str">
        <f t="shared" si="10"/>
        <v/>
      </c>
      <c r="AN7" s="74"/>
      <c r="AO7" s="74" t="s">
        <v>31</v>
      </c>
      <c r="AP7" s="75"/>
      <c r="AQ7" s="74" t="str">
        <f t="shared" si="11"/>
        <v/>
      </c>
      <c r="AR7" s="191"/>
      <c r="AS7" s="68" t="str">
        <f t="shared" si="12"/>
        <v/>
      </c>
      <c r="AT7" s="76"/>
      <c r="AU7" s="68" t="s">
        <v>31</v>
      </c>
      <c r="AV7" s="76"/>
      <c r="AW7" s="68" t="str">
        <f t="shared" si="13"/>
        <v/>
      </c>
      <c r="AX7" s="191"/>
      <c r="AY7" s="68" t="str">
        <f t="shared" si="14"/>
        <v/>
      </c>
      <c r="AZ7" s="76"/>
      <c r="BA7" s="68" t="s">
        <v>31</v>
      </c>
      <c r="BB7" s="77"/>
      <c r="BC7" s="68" t="str">
        <f t="shared" si="15"/>
        <v/>
      </c>
      <c r="BD7" s="191"/>
      <c r="BE7" s="68" t="str">
        <f t="shared" si="16"/>
        <v/>
      </c>
      <c r="BF7" s="76"/>
      <c r="BG7" s="68" t="s">
        <v>31</v>
      </c>
      <c r="BH7" s="77"/>
      <c r="BI7" s="66" t="str">
        <f t="shared" si="17"/>
        <v/>
      </c>
      <c r="BJ7" s="196"/>
      <c r="BK7" s="198"/>
      <c r="BL7" s="198"/>
      <c r="BM7" s="198"/>
      <c r="BN7" s="204"/>
      <c r="BO7" s="209"/>
      <c r="BP7" s="191"/>
      <c r="BQ7" s="173"/>
      <c r="BR7" s="184"/>
      <c r="BS7" s="213"/>
      <c r="BT7" s="191"/>
      <c r="BU7" s="173"/>
      <c r="BV7" s="184"/>
      <c r="BW7" s="187"/>
      <c r="BZ7" s="39"/>
      <c r="CB7" s="40"/>
      <c r="CC7" s="189"/>
      <c r="CD7" s="189"/>
    </row>
    <row r="8" spans="1:92" ht="15.75" customHeight="1">
      <c r="A8" s="78" t="str">
        <f t="shared" ref="A8:A9" si="18">J2</f>
        <v>2コート3位</v>
      </c>
      <c r="B8" s="272" t="str">
        <f>H4</f>
        <v>⑤</v>
      </c>
      <c r="D8" s="79">
        <f>L4</f>
        <v>2</v>
      </c>
      <c r="E8" s="80" t="str">
        <f>K4</f>
        <v>⑩</v>
      </c>
      <c r="F8" s="81">
        <f>J4</f>
        <v>0</v>
      </c>
      <c r="G8" s="82"/>
      <c r="H8" s="83"/>
      <c r="I8" s="42"/>
      <c r="J8" s="200"/>
      <c r="K8" s="201"/>
      <c r="L8" s="202"/>
      <c r="M8" s="21"/>
      <c r="N8" s="205" t="s">
        <v>32</v>
      </c>
      <c r="O8" s="6"/>
      <c r="P8" s="22">
        <f>IF(P9="","",SUM(O9:O11))</f>
        <v>1</v>
      </c>
      <c r="Q8" s="23" t="s">
        <v>55</v>
      </c>
      <c r="R8" s="24">
        <f>IF(R9="","",SUM(S9:S11))</f>
        <v>2</v>
      </c>
      <c r="S8" s="29"/>
      <c r="T8" s="205" t="s">
        <v>33</v>
      </c>
      <c r="U8" s="6"/>
      <c r="V8" s="22">
        <f>IF(V9="","",SUM(U9:U11))</f>
        <v>1</v>
      </c>
      <c r="W8" s="23" t="s">
        <v>38</v>
      </c>
      <c r="X8" s="24">
        <f>IF(X9="","",SUM(Y9:Y11))</f>
        <v>2</v>
      </c>
      <c r="Y8" s="25"/>
      <c r="Z8" s="205" t="s">
        <v>30</v>
      </c>
      <c r="AA8" s="26" t="str">
        <f>IF(AB9="","",SUM(AA9:AA11))</f>
        <v/>
      </c>
      <c r="AB8" s="27"/>
      <c r="AC8" s="23" t="s">
        <v>31</v>
      </c>
      <c r="AD8" s="28" t="str">
        <f>IF(AD9="","",SUM(AE9:AE11))</f>
        <v/>
      </c>
      <c r="AE8" s="29"/>
      <c r="AF8" s="205" t="s">
        <v>34</v>
      </c>
      <c r="AG8" s="26" t="str">
        <f>IF(AH9="","",SUM(AG9:AG11))</f>
        <v/>
      </c>
      <c r="AH8" s="29"/>
      <c r="AI8" s="23" t="s">
        <v>31</v>
      </c>
      <c r="AJ8" s="26" t="str">
        <f>IF(AJ9="","",SUM(AK9:AK11))</f>
        <v/>
      </c>
      <c r="AK8" s="29"/>
      <c r="AL8" s="205" t="s">
        <v>35</v>
      </c>
      <c r="AM8" s="26" t="str">
        <f>IF(AN9="","",SUM(AM9:AM11))</f>
        <v/>
      </c>
      <c r="AN8" s="29"/>
      <c r="AO8" s="23" t="s">
        <v>31</v>
      </c>
      <c r="AP8" s="26" t="str">
        <f>IF(AP9="","",SUM(AQ9:AQ11))</f>
        <v/>
      </c>
      <c r="AQ8" s="29"/>
      <c r="AR8" s="170"/>
      <c r="AS8" s="33" t="str">
        <f>IF(AT9="","",SUM(AS9:AS11))</f>
        <v/>
      </c>
      <c r="AT8" s="34"/>
      <c r="AU8" s="35" t="s">
        <v>31</v>
      </c>
      <c r="AV8" s="33" t="str">
        <f>IF(AV9="","",SUM(AW9:AW11))</f>
        <v/>
      </c>
      <c r="AW8" s="34"/>
      <c r="AX8" s="205"/>
      <c r="AY8" s="26" t="str">
        <f>IF(AZ9="","",SUM(AY9:AY11))</f>
        <v/>
      </c>
      <c r="AZ8" s="29"/>
      <c r="BA8" s="23" t="s">
        <v>31</v>
      </c>
      <c r="BB8" s="26" t="str">
        <f>IF(BB9="","",SUM(BC9:BC11))</f>
        <v/>
      </c>
      <c r="BC8" s="29"/>
      <c r="BD8" s="205"/>
      <c r="BE8" s="26" t="str">
        <f>IF(BF9="","",SUM(BE9:BE11))</f>
        <v/>
      </c>
      <c r="BF8" s="29"/>
      <c r="BG8" s="23" t="s">
        <v>31</v>
      </c>
      <c r="BH8" s="26" t="str">
        <f>IF(BH9="","",SUM(BI9:BI11))</f>
        <v/>
      </c>
      <c r="BI8" s="36"/>
      <c r="BJ8" s="194">
        <f>SUMPRODUCT((D8=2)+(P8=2)+(V8=2)+(AA8=2)+(AG8=2)+(AM8=2)+(AS8=2)+(AY8=2)+(BE8=2))</f>
        <v>1</v>
      </c>
      <c r="BK8" s="197" t="s">
        <v>31</v>
      </c>
      <c r="BL8" s="199">
        <f>CI8</f>
        <v>0</v>
      </c>
      <c r="BM8" s="197" t="s">
        <v>31</v>
      </c>
      <c r="BN8" s="206">
        <f>SUMPRODUCT((F8=2)+(R8=2)+(X8=2)+(AD8=2)+(AJ8=2)+(AP8=2)+(AV8=2)+(BB8=2)+(BH8=2))</f>
        <v>2</v>
      </c>
      <c r="BO8" s="207">
        <f>BJ8*100+BL8*10+BN8</f>
        <v>102</v>
      </c>
      <c r="BP8" s="170">
        <f>SUM(D8,,P8,V8,AA8,AG8,AM8,AS8,AY8,BE8)</f>
        <v>4</v>
      </c>
      <c r="BQ8" s="181" t="s">
        <v>31</v>
      </c>
      <c r="BR8" s="210">
        <f>SUM(F8,R8,X8,AD8,AJ8,AP8,AV8,BB8,BH8)</f>
        <v>4</v>
      </c>
      <c r="BS8" s="211">
        <f>BZ8</f>
        <v>1</v>
      </c>
      <c r="BT8" s="170">
        <f>SUM(J9,J10,J11,P9,P10,P11,V9,V10,V11,AB9,AB10,AB11,AH9,AH10,AH11,AN9,AN10,AN11,AT9,AT10,AT11,AZ9,AZ10,AZ11,BF9,BF10,BF11,D9,D10,D11)</f>
        <v>109</v>
      </c>
      <c r="BU8" s="181">
        <f>SUM(F9,F10,F11,L9,L10,L11,R9,R10,R11,X9,X10,X11,AD9,AD10,AD11,AJ9,AJ10,AJ11,AP9,AP10,AP11,AV9,AV10,AV11,BB9,BB10,BB11,BH9,BH10,BH11)</f>
        <v>108</v>
      </c>
      <c r="BV8" s="182">
        <f>CA8</f>
        <v>1.0092592592592593</v>
      </c>
      <c r="BW8" s="185">
        <v>3</v>
      </c>
      <c r="BX8" s="38">
        <f>SUM(D8:F8,J8:L8,P8:R8,V8:X8)</f>
        <v>8</v>
      </c>
      <c r="BY8" s="38">
        <f>BO8</f>
        <v>102</v>
      </c>
      <c r="BZ8" s="39">
        <f>IF(AND(P8="",R8=""),"",IF(BR8=0,5,SUM(D8,J8,P8,V8)/SUM(F8,L8,R8,X8)))</f>
        <v>1</v>
      </c>
      <c r="CA8" s="39">
        <f>IF(P9="","",BT8/BU8)</f>
        <v>1.0092592592592593</v>
      </c>
      <c r="CB8" s="40">
        <f>BY8*100+BZ8*10+CA8</f>
        <v>10211.009259259259</v>
      </c>
      <c r="CC8" s="188" t="str">
        <f>A9</f>
        <v>ユーアイクラブ</v>
      </c>
      <c r="CD8" s="188" t="str">
        <f>A8</f>
        <v>2コート3位</v>
      </c>
      <c r="CE8" s="41" t="str">
        <f>IF(AND(D8=1,F8=1),1,"")</f>
        <v/>
      </c>
      <c r="CF8" s="41" t="str">
        <f>IF(AND(J8=1,L8=1),1,"")</f>
        <v/>
      </c>
      <c r="CG8" s="41" t="str">
        <f>IF(AND(P8=1,R8=1),1,"")</f>
        <v/>
      </c>
      <c r="CH8" s="41" t="str">
        <f>IF(AND(V8=1,X8=1),1,"")</f>
        <v/>
      </c>
      <c r="CI8" s="41">
        <f>SUM(CE8:CH8)</f>
        <v>0</v>
      </c>
    </row>
    <row r="9" spans="1:92" ht="15.75" customHeight="1">
      <c r="A9" s="214" t="str">
        <f t="shared" si="18"/>
        <v>ユーアイクラブ</v>
      </c>
      <c r="B9" s="235"/>
      <c r="C9" s="84">
        <f t="shared" ref="C9:C11" si="19">M5</f>
        <v>1</v>
      </c>
      <c r="D9" s="85">
        <f t="shared" ref="D9:D11" si="20">IF(L5="","",L5)</f>
        <v>15</v>
      </c>
      <c r="E9" s="53" t="s">
        <v>31</v>
      </c>
      <c r="F9" s="86">
        <f t="shared" ref="F9:F11" si="21">IF(J5="","",J5)</f>
        <v>13</v>
      </c>
      <c r="G9" s="87">
        <f>$I$5</f>
        <v>0</v>
      </c>
      <c r="H9" s="83"/>
      <c r="I9" s="42"/>
      <c r="J9" s="195"/>
      <c r="K9" s="189"/>
      <c r="L9" s="203"/>
      <c r="M9" s="43"/>
      <c r="N9" s="168"/>
      <c r="O9" s="44">
        <f t="shared" ref="O9:O11" si="22">IF(P9="","",IF(P9&gt;R9,1,0))</f>
        <v>1</v>
      </c>
      <c r="P9" s="45">
        <v>15</v>
      </c>
      <c r="Q9" s="46" t="s">
        <v>31</v>
      </c>
      <c r="R9" s="47">
        <v>13</v>
      </c>
      <c r="S9" s="48">
        <f t="shared" ref="S9:S11" si="23">IF(R9="","",IF(R9&gt;P9,1,0))</f>
        <v>0</v>
      </c>
      <c r="T9" s="168"/>
      <c r="U9" s="44">
        <f t="shared" ref="U9:U11" si="24">IF(V9="","",IF(V9&gt;X9,1,0))</f>
        <v>0</v>
      </c>
      <c r="V9" s="45">
        <v>12</v>
      </c>
      <c r="W9" s="80" t="s">
        <v>31</v>
      </c>
      <c r="X9" s="47">
        <v>15</v>
      </c>
      <c r="Y9" s="49">
        <f t="shared" ref="Y9:Y11" si="25">IF(X9="","",IF(X9&gt;V9,1,0))</f>
        <v>1</v>
      </c>
      <c r="Z9" s="168"/>
      <c r="AA9" s="44" t="str">
        <f t="shared" ref="AA9:AA11" si="26">IF(AB9="","",IF(AB9&gt;AD9,1,0))</f>
        <v/>
      </c>
      <c r="AB9" s="45"/>
      <c r="AC9" s="46" t="s">
        <v>31</v>
      </c>
      <c r="AD9" s="47"/>
      <c r="AE9" s="48" t="str">
        <f t="shared" ref="AE9:AE11" si="27">IF(AD9="","",IF(AD9&gt;AB9,1,0))</f>
        <v/>
      </c>
      <c r="AF9" s="168"/>
      <c r="AG9" s="46" t="str">
        <f t="shared" ref="AG9:AG11" si="28">IF(AH9="","",IF(AH9&gt;AJ9,1,0))</f>
        <v/>
      </c>
      <c r="AH9" s="56"/>
      <c r="AI9" s="46" t="s">
        <v>31</v>
      </c>
      <c r="AJ9" s="58"/>
      <c r="AK9" s="46" t="str">
        <f t="shared" ref="AK9:AK11" si="29">IF(AJ9="","",IF(AJ9&gt;AH9,1,0))</f>
        <v/>
      </c>
      <c r="AL9" s="168"/>
      <c r="AM9" s="46" t="str">
        <f t="shared" ref="AM9:AM11" si="30">IF(AN9="","",IF(AN9&gt;AP9,1,0))</f>
        <v/>
      </c>
      <c r="AN9" s="56"/>
      <c r="AO9" s="46" t="s">
        <v>31</v>
      </c>
      <c r="AP9" s="58"/>
      <c r="AQ9" s="46" t="str">
        <f t="shared" ref="AQ9:AQ11" si="31">IF(AP9="","",IF(AP9&gt;AN9,1,0))</f>
        <v/>
      </c>
      <c r="AR9" s="168"/>
      <c r="AS9" s="53" t="str">
        <f t="shared" ref="AS9:AS11" si="32">IF(AT9="","",IF(AT9&gt;AV9,1,0))</f>
        <v/>
      </c>
      <c r="AT9" s="54"/>
      <c r="AU9" s="53" t="s">
        <v>31</v>
      </c>
      <c r="AV9" s="55"/>
      <c r="AW9" s="53" t="str">
        <f t="shared" ref="AW9:AW11" si="33">IF(AV9="","",IF(AV9&gt;AT9,1,0))</f>
        <v/>
      </c>
      <c r="AX9" s="168"/>
      <c r="AY9" s="46" t="str">
        <f t="shared" ref="AY9:AY11" si="34">IF(AZ9="","",IF(AZ9&gt;BB9,1,0))</f>
        <v/>
      </c>
      <c r="AZ9" s="56"/>
      <c r="BA9" s="46" t="s">
        <v>31</v>
      </c>
      <c r="BB9" s="58"/>
      <c r="BC9" s="46" t="str">
        <f t="shared" ref="BC9:BC11" si="35">IF(BB9="","",IF(BB9&gt;AZ9,1,0))</f>
        <v/>
      </c>
      <c r="BD9" s="168"/>
      <c r="BE9" s="46" t="str">
        <f t="shared" ref="BE9:BE11" si="36">IF(BF9="","",IF(BF9&gt;BH9,1,0))</f>
        <v/>
      </c>
      <c r="BF9" s="56"/>
      <c r="BG9" s="46" t="s">
        <v>31</v>
      </c>
      <c r="BH9" s="58"/>
      <c r="BI9" s="44" t="str">
        <f t="shared" ref="BI9:BI11" si="37">IF(BH9="","",IF(BH9&gt;BF9,1,0))</f>
        <v/>
      </c>
      <c r="BJ9" s="195"/>
      <c r="BK9" s="189"/>
      <c r="BL9" s="189"/>
      <c r="BM9" s="189"/>
      <c r="BN9" s="203"/>
      <c r="BO9" s="208"/>
      <c r="BP9" s="168"/>
      <c r="BQ9" s="172"/>
      <c r="BR9" s="183"/>
      <c r="BS9" s="212"/>
      <c r="BT9" s="168"/>
      <c r="BU9" s="172"/>
      <c r="BV9" s="183"/>
      <c r="BW9" s="186"/>
      <c r="BZ9" s="39"/>
      <c r="CB9" s="40"/>
      <c r="CC9" s="189"/>
      <c r="CD9" s="189"/>
    </row>
    <row r="10" spans="1:92" ht="15.75" customHeight="1">
      <c r="A10" s="212"/>
      <c r="B10" s="235"/>
      <c r="C10" s="84">
        <f t="shared" si="19"/>
        <v>1</v>
      </c>
      <c r="D10" s="85">
        <f t="shared" si="20"/>
        <v>15</v>
      </c>
      <c r="E10" s="53" t="s">
        <v>31</v>
      </c>
      <c r="F10" s="86">
        <f t="shared" si="21"/>
        <v>10</v>
      </c>
      <c r="G10" s="87">
        <f t="shared" ref="G10:G11" si="38">I6</f>
        <v>0</v>
      </c>
      <c r="H10" s="83"/>
      <c r="I10" s="42"/>
      <c r="J10" s="195"/>
      <c r="K10" s="189"/>
      <c r="L10" s="203"/>
      <c r="M10" s="43"/>
      <c r="N10" s="168"/>
      <c r="O10" s="44">
        <f t="shared" si="22"/>
        <v>0</v>
      </c>
      <c r="P10" s="59">
        <v>11</v>
      </c>
      <c r="Q10" s="46" t="s">
        <v>31</v>
      </c>
      <c r="R10" s="60">
        <v>15</v>
      </c>
      <c r="S10" s="48">
        <f t="shared" si="23"/>
        <v>1</v>
      </c>
      <c r="T10" s="168"/>
      <c r="U10" s="44">
        <f t="shared" si="24"/>
        <v>1</v>
      </c>
      <c r="V10" s="59">
        <v>15</v>
      </c>
      <c r="W10" s="80" t="s">
        <v>31</v>
      </c>
      <c r="X10" s="60">
        <v>12</v>
      </c>
      <c r="Y10" s="49">
        <f t="shared" si="25"/>
        <v>0</v>
      </c>
      <c r="Z10" s="168"/>
      <c r="AA10" s="44" t="str">
        <f t="shared" si="26"/>
        <v/>
      </c>
      <c r="AB10" s="59"/>
      <c r="AC10" s="46" t="s">
        <v>31</v>
      </c>
      <c r="AD10" s="60"/>
      <c r="AE10" s="48" t="str">
        <f t="shared" si="27"/>
        <v/>
      </c>
      <c r="AF10" s="168"/>
      <c r="AG10" s="46" t="str">
        <f t="shared" si="28"/>
        <v/>
      </c>
      <c r="AH10" s="57"/>
      <c r="AI10" s="46" t="s">
        <v>31</v>
      </c>
      <c r="AJ10" s="63"/>
      <c r="AK10" s="46" t="str">
        <f t="shared" si="29"/>
        <v/>
      </c>
      <c r="AL10" s="168"/>
      <c r="AM10" s="46" t="str">
        <f t="shared" si="30"/>
        <v/>
      </c>
      <c r="AN10" s="57"/>
      <c r="AO10" s="46" t="s">
        <v>31</v>
      </c>
      <c r="AP10" s="63"/>
      <c r="AQ10" s="46" t="str">
        <f t="shared" si="31"/>
        <v/>
      </c>
      <c r="AR10" s="168"/>
      <c r="AS10" s="53" t="str">
        <f t="shared" si="32"/>
        <v/>
      </c>
      <c r="AT10" s="53"/>
      <c r="AU10" s="53" t="s">
        <v>31</v>
      </c>
      <c r="AV10" s="62"/>
      <c r="AW10" s="53" t="str">
        <f t="shared" si="33"/>
        <v/>
      </c>
      <c r="AX10" s="168"/>
      <c r="AY10" s="46" t="str">
        <f t="shared" si="34"/>
        <v/>
      </c>
      <c r="AZ10" s="57"/>
      <c r="BA10" s="46" t="s">
        <v>31</v>
      </c>
      <c r="BB10" s="63"/>
      <c r="BC10" s="46" t="str">
        <f t="shared" si="35"/>
        <v/>
      </c>
      <c r="BD10" s="168"/>
      <c r="BE10" s="46" t="str">
        <f t="shared" si="36"/>
        <v/>
      </c>
      <c r="BF10" s="57"/>
      <c r="BG10" s="46" t="s">
        <v>31</v>
      </c>
      <c r="BH10" s="63"/>
      <c r="BI10" s="44" t="str">
        <f t="shared" si="37"/>
        <v/>
      </c>
      <c r="BJ10" s="195"/>
      <c r="BK10" s="189"/>
      <c r="BL10" s="189"/>
      <c r="BM10" s="189"/>
      <c r="BN10" s="203"/>
      <c r="BO10" s="208"/>
      <c r="BP10" s="168"/>
      <c r="BQ10" s="172"/>
      <c r="BR10" s="183"/>
      <c r="BS10" s="212"/>
      <c r="BT10" s="168"/>
      <c r="BU10" s="172"/>
      <c r="BV10" s="183"/>
      <c r="BW10" s="186"/>
      <c r="BZ10" s="39"/>
      <c r="CB10" s="40"/>
      <c r="CC10" s="189"/>
      <c r="CD10" s="189"/>
    </row>
    <row r="11" spans="1:92" ht="15.75" customHeight="1">
      <c r="A11" s="213"/>
      <c r="B11" s="236"/>
      <c r="C11" s="88" t="str">
        <f t="shared" si="19"/>
        <v/>
      </c>
      <c r="D11" s="89" t="str">
        <f t="shared" si="20"/>
        <v/>
      </c>
      <c r="E11" s="74" t="s">
        <v>31</v>
      </c>
      <c r="F11" s="90" t="str">
        <f t="shared" si="21"/>
        <v/>
      </c>
      <c r="G11" s="91" t="str">
        <f t="shared" si="38"/>
        <v/>
      </c>
      <c r="H11" s="92"/>
      <c r="I11" s="64"/>
      <c r="J11" s="196"/>
      <c r="K11" s="198"/>
      <c r="L11" s="204"/>
      <c r="M11" s="65"/>
      <c r="N11" s="191"/>
      <c r="O11" s="66">
        <f t="shared" si="22"/>
        <v>0</v>
      </c>
      <c r="P11" s="67">
        <v>12</v>
      </c>
      <c r="Q11" s="68" t="s">
        <v>31</v>
      </c>
      <c r="R11" s="69">
        <v>15</v>
      </c>
      <c r="S11" s="70">
        <f t="shared" si="23"/>
        <v>1</v>
      </c>
      <c r="T11" s="191"/>
      <c r="U11" s="66">
        <f t="shared" si="24"/>
        <v>0</v>
      </c>
      <c r="V11" s="67">
        <v>14</v>
      </c>
      <c r="W11" s="68" t="s">
        <v>31</v>
      </c>
      <c r="X11" s="69">
        <v>15</v>
      </c>
      <c r="Y11" s="71">
        <f t="shared" si="25"/>
        <v>1</v>
      </c>
      <c r="Z11" s="191"/>
      <c r="AA11" s="66" t="str">
        <f t="shared" si="26"/>
        <v/>
      </c>
      <c r="AB11" s="67"/>
      <c r="AC11" s="68" t="s">
        <v>31</v>
      </c>
      <c r="AD11" s="69"/>
      <c r="AE11" s="70" t="str">
        <f t="shared" si="27"/>
        <v/>
      </c>
      <c r="AF11" s="191"/>
      <c r="AG11" s="68" t="str">
        <f t="shared" si="28"/>
        <v/>
      </c>
      <c r="AH11" s="76"/>
      <c r="AI11" s="68" t="s">
        <v>31</v>
      </c>
      <c r="AJ11" s="77"/>
      <c r="AK11" s="68" t="str">
        <f t="shared" si="29"/>
        <v/>
      </c>
      <c r="AL11" s="191"/>
      <c r="AM11" s="68" t="str">
        <f t="shared" si="30"/>
        <v/>
      </c>
      <c r="AN11" s="76"/>
      <c r="AO11" s="68" t="s">
        <v>31</v>
      </c>
      <c r="AP11" s="77"/>
      <c r="AQ11" s="68" t="str">
        <f t="shared" si="31"/>
        <v/>
      </c>
      <c r="AR11" s="191"/>
      <c r="AS11" s="74" t="str">
        <f t="shared" si="32"/>
        <v/>
      </c>
      <c r="AT11" s="74"/>
      <c r="AU11" s="74" t="s">
        <v>31</v>
      </c>
      <c r="AV11" s="75"/>
      <c r="AW11" s="74" t="str">
        <f t="shared" si="33"/>
        <v/>
      </c>
      <c r="AX11" s="191"/>
      <c r="AY11" s="68" t="str">
        <f t="shared" si="34"/>
        <v/>
      </c>
      <c r="AZ11" s="76"/>
      <c r="BA11" s="68" t="s">
        <v>31</v>
      </c>
      <c r="BB11" s="77"/>
      <c r="BC11" s="68" t="str">
        <f t="shared" si="35"/>
        <v/>
      </c>
      <c r="BD11" s="191"/>
      <c r="BE11" s="68" t="str">
        <f t="shared" si="36"/>
        <v/>
      </c>
      <c r="BF11" s="76"/>
      <c r="BG11" s="68" t="s">
        <v>31</v>
      </c>
      <c r="BH11" s="77"/>
      <c r="BI11" s="66" t="str">
        <f t="shared" si="37"/>
        <v/>
      </c>
      <c r="BJ11" s="196"/>
      <c r="BK11" s="198"/>
      <c r="BL11" s="198"/>
      <c r="BM11" s="198"/>
      <c r="BN11" s="204"/>
      <c r="BO11" s="209"/>
      <c r="BP11" s="191"/>
      <c r="BQ11" s="173"/>
      <c r="BR11" s="184"/>
      <c r="BS11" s="213"/>
      <c r="BT11" s="191"/>
      <c r="BU11" s="173"/>
      <c r="BV11" s="184"/>
      <c r="BW11" s="187"/>
      <c r="BZ11" s="39"/>
      <c r="CB11" s="40"/>
      <c r="CC11" s="189"/>
      <c r="CD11" s="189"/>
    </row>
    <row r="12" spans="1:92" ht="15.75" customHeight="1">
      <c r="A12" s="78" t="str">
        <f t="shared" ref="A12:A13" si="39">P2</f>
        <v>1コート4位</v>
      </c>
      <c r="B12" s="276" t="str">
        <f>N4</f>
        <v>③</v>
      </c>
      <c r="D12" s="22">
        <f>$R$4</f>
        <v>0</v>
      </c>
      <c r="E12" s="80" t="str">
        <f>Q4</f>
        <v>⑪</v>
      </c>
      <c r="F12" s="24">
        <f>P4</f>
        <v>2</v>
      </c>
      <c r="G12" s="93"/>
      <c r="H12" s="273" t="str">
        <f>N8</f>
        <v>②</v>
      </c>
      <c r="J12" s="79">
        <f>R8</f>
        <v>2</v>
      </c>
      <c r="K12" s="94" t="str">
        <f>Q8</f>
        <v>⑧</v>
      </c>
      <c r="L12" s="81">
        <f>P8</f>
        <v>1</v>
      </c>
      <c r="M12" s="82"/>
      <c r="N12" s="83"/>
      <c r="O12" s="42"/>
      <c r="P12" s="200"/>
      <c r="Q12" s="201"/>
      <c r="R12" s="202"/>
      <c r="S12" s="21"/>
      <c r="T12" s="205" t="s">
        <v>34</v>
      </c>
      <c r="U12" s="6"/>
      <c r="V12" s="22">
        <f>IF(V13="","",SUM(U13:U15))</f>
        <v>2</v>
      </c>
      <c r="W12" s="23" t="s">
        <v>37</v>
      </c>
      <c r="X12" s="24">
        <f>IF(X13="","",SUM(Y13:Y15))</f>
        <v>1</v>
      </c>
      <c r="Y12" s="25"/>
      <c r="Z12" s="205" t="s">
        <v>34</v>
      </c>
      <c r="AA12" s="26" t="str">
        <f>IF(AB13="","",SUM(AA13:AA15))</f>
        <v/>
      </c>
      <c r="AB12" s="27"/>
      <c r="AC12" s="23" t="s">
        <v>31</v>
      </c>
      <c r="AD12" s="28" t="str">
        <f>IF(AD13="","",SUM(AE13:AE15))</f>
        <v/>
      </c>
      <c r="AE12" s="29"/>
      <c r="AF12" s="170"/>
      <c r="AG12" s="33" t="str">
        <f>IF(AH13="","",SUM(AG13:AG15))</f>
        <v/>
      </c>
      <c r="AH12" s="34"/>
      <c r="AI12" s="35" t="s">
        <v>31</v>
      </c>
      <c r="AJ12" s="33" t="str">
        <f>IF(AJ13="","",SUM(AK13:AK15))</f>
        <v/>
      </c>
      <c r="AK12" s="34"/>
      <c r="AL12" s="205" t="s">
        <v>36</v>
      </c>
      <c r="AM12" s="26" t="str">
        <f>IF(AN13="","",SUM(AM13:AM15))</f>
        <v/>
      </c>
      <c r="AN12" s="29"/>
      <c r="AO12" s="23" t="s">
        <v>31</v>
      </c>
      <c r="AP12" s="26" t="str">
        <f>IF(AP13="","",SUM(AQ13:AQ15))</f>
        <v/>
      </c>
      <c r="AQ12" s="29"/>
      <c r="AR12" s="205"/>
      <c r="AS12" s="26" t="str">
        <f>IF(AT13="","",SUM(AS13:AS15))</f>
        <v/>
      </c>
      <c r="AT12" s="29"/>
      <c r="AU12" s="23" t="s">
        <v>31</v>
      </c>
      <c r="AV12" s="26" t="str">
        <f>IF(AV13="","",SUM(AW13:AW15))</f>
        <v/>
      </c>
      <c r="AW12" s="29"/>
      <c r="AX12" s="205"/>
      <c r="AY12" s="26" t="str">
        <f>IF(AZ13="","",SUM(AY13:AY15))</f>
        <v/>
      </c>
      <c r="AZ12" s="29"/>
      <c r="BA12" s="23" t="s">
        <v>31</v>
      </c>
      <c r="BB12" s="26" t="str">
        <f>IF(BB13="","",SUM(BC13:BC15))</f>
        <v/>
      </c>
      <c r="BC12" s="29"/>
      <c r="BD12" s="205"/>
      <c r="BE12" s="26" t="str">
        <f>IF(BF13="","",SUM(BE13:BE15))</f>
        <v/>
      </c>
      <c r="BF12" s="29"/>
      <c r="BG12" s="23" t="s">
        <v>31</v>
      </c>
      <c r="BH12" s="26" t="str">
        <f>IF(BH13="","",SUM(BI13:BI15))</f>
        <v/>
      </c>
      <c r="BI12" s="36"/>
      <c r="BJ12" s="194">
        <f>SUMPRODUCT((J12=2)+(D12=2)+(V12=2)+(AA12=2)+(AG12=2)+(AM12=2)+(AS12=2)+(AY12=2)+(BE12=2))</f>
        <v>2</v>
      </c>
      <c r="BK12" s="197" t="s">
        <v>31</v>
      </c>
      <c r="BL12" s="199">
        <f>CI12</f>
        <v>0</v>
      </c>
      <c r="BM12" s="197" t="s">
        <v>31</v>
      </c>
      <c r="BN12" s="206">
        <f>SUMPRODUCT((L12=2)+(F12=2)+(X12=2)+(AD12=2)+(AJ12=2)+(AP12=2)+(AV12=2)+(BB12=2)+(BH12=2))</f>
        <v>1</v>
      </c>
      <c r="BO12" s="207">
        <f>BJ12*100+BL12*10+BN12</f>
        <v>201</v>
      </c>
      <c r="BP12" s="170">
        <f>SUM(D12,J12,O12,V12,AA12,AG12,AM12,AS12,AY12,BE12)</f>
        <v>4</v>
      </c>
      <c r="BQ12" s="181" t="s">
        <v>31</v>
      </c>
      <c r="BR12" s="210">
        <f>SUM(F12,L12,X12,AD12,AJ12,AP12,AV12,BB12,BH12)</f>
        <v>4</v>
      </c>
      <c r="BS12" s="211">
        <f>BZ12</f>
        <v>1</v>
      </c>
      <c r="BT12" s="170">
        <f>SUM(J13,J14,J15,P13,P14,P15,V13,V14,V15,AB13,AB14,AB15,AH13,AH14,AH15,AN13,AN14,AN15,AT13,AT14,AT15,AZ13,AZ14,AZ15,BF13,BF14,BF15,D13,D14,D15)</f>
        <v>83</v>
      </c>
      <c r="BU12" s="181">
        <f>SUM(F13,F14,F15,L13,L14,L15,R13,R14,R15,X13,X14,X15,AD13,AD14,AD15,AJ13,AJ14,AJ15,AP13,AP14,AP15,AV13,AV14,AV15,BB13,BB14,BB15,BH13,BH14,BH15)</f>
        <v>107</v>
      </c>
      <c r="BV12" s="182">
        <f>CA12</f>
        <v>0.77570093457943923</v>
      </c>
      <c r="BW12" s="185">
        <v>2</v>
      </c>
      <c r="BX12" s="38">
        <f>SUM(D12:F12,J12:L12,P12:R12,V12:X12)</f>
        <v>8</v>
      </c>
      <c r="BY12" s="38">
        <f>BO12</f>
        <v>201</v>
      </c>
      <c r="BZ12" s="39">
        <f>IF(AND(D12="",F12=""),"",IF(BR12=0,5,SUM(D12,J12,P12,V12)/SUM(F12,L12,R12,X12)))</f>
        <v>1</v>
      </c>
      <c r="CA12" s="39">
        <f>IF(D12="","",BT12/BU12)</f>
        <v>0.77570093457943923</v>
      </c>
      <c r="CB12" s="40">
        <f>BY12*100+BZ12*10+CA12</f>
        <v>20110.775700934581</v>
      </c>
      <c r="CC12" s="188" t="str">
        <f>A13</f>
        <v>甚目寺</v>
      </c>
      <c r="CD12" s="188" t="str">
        <f>A12</f>
        <v>1コート4位</v>
      </c>
      <c r="CE12" s="41" t="str">
        <f>IF(AND(D12=1,F12=1),1,"")</f>
        <v/>
      </c>
      <c r="CF12" s="41" t="str">
        <f>IF(AND(J12=1,L12=1),1,"")</f>
        <v/>
      </c>
      <c r="CG12" s="41" t="str">
        <f>IF(AND(P12=1,R12=1),1,"")</f>
        <v/>
      </c>
      <c r="CH12" s="41" t="str">
        <f>IF(AND(V12=1,X12=1),1,"")</f>
        <v/>
      </c>
      <c r="CI12" s="41">
        <f>SUM(CE12:CH12)</f>
        <v>0</v>
      </c>
    </row>
    <row r="13" spans="1:92" ht="15.75" customHeight="1">
      <c r="A13" s="214" t="str">
        <f t="shared" si="39"/>
        <v>甚目寺</v>
      </c>
      <c r="B13" s="235"/>
      <c r="C13" s="84">
        <f t="shared" ref="C13:C15" si="40">S5</f>
        <v>0</v>
      </c>
      <c r="D13" s="85">
        <f t="shared" ref="D13:D15" si="41">IF(R5="","",R5)</f>
        <v>0</v>
      </c>
      <c r="E13" s="54" t="s">
        <v>31</v>
      </c>
      <c r="F13" s="86">
        <f t="shared" ref="F13:F15" si="42">IF(P5="","",P5)</f>
        <v>15</v>
      </c>
      <c r="G13" s="87">
        <f t="shared" ref="G13:G15" si="43">O5</f>
        <v>1</v>
      </c>
      <c r="H13" s="274"/>
      <c r="I13" s="62">
        <f t="shared" ref="I13:I15" si="44">S9</f>
        <v>0</v>
      </c>
      <c r="J13" s="85">
        <f t="shared" ref="J13:J15" si="45">IF(R9="","",R9)</f>
        <v>13</v>
      </c>
      <c r="K13" s="53" t="s">
        <v>31</v>
      </c>
      <c r="L13" s="86">
        <f t="shared" ref="L13:L15" si="46">IF(P9="","",P9)</f>
        <v>15</v>
      </c>
      <c r="M13" s="95">
        <f t="shared" ref="M13:M15" si="47">O9</f>
        <v>1</v>
      </c>
      <c r="N13" s="83"/>
      <c r="O13" s="42"/>
      <c r="P13" s="195"/>
      <c r="Q13" s="189"/>
      <c r="R13" s="203"/>
      <c r="S13" s="43"/>
      <c r="T13" s="168"/>
      <c r="U13" s="44">
        <f t="shared" ref="U13:U15" si="48">IF(V13="","",IF(V13&gt;X13,1,0))</f>
        <v>0</v>
      </c>
      <c r="V13" s="45">
        <v>10</v>
      </c>
      <c r="W13" s="46" t="s">
        <v>31</v>
      </c>
      <c r="X13" s="47">
        <v>15</v>
      </c>
      <c r="Y13" s="49">
        <f t="shared" ref="Y13:Y15" si="49">IF(X13="","",IF(X13&gt;V13,1,0))</f>
        <v>1</v>
      </c>
      <c r="Z13" s="168"/>
      <c r="AA13" s="44" t="str">
        <f t="shared" ref="AA13:AA15" si="50">IF(AB13="","",IF(AB13&gt;AD13,1,0))</f>
        <v/>
      </c>
      <c r="AB13" s="45"/>
      <c r="AC13" s="46" t="s">
        <v>31</v>
      </c>
      <c r="AD13" s="47"/>
      <c r="AE13" s="48" t="str">
        <f t="shared" ref="AE13:AE15" si="51">IF(AD13="","",IF(AD13&gt;AB13,1,0))</f>
        <v/>
      </c>
      <c r="AF13" s="168"/>
      <c r="AG13" s="53"/>
      <c r="AH13" s="54"/>
      <c r="AI13" s="53" t="s">
        <v>31</v>
      </c>
      <c r="AJ13" s="55"/>
      <c r="AK13" s="53" t="str">
        <f t="shared" ref="AK13:AK15" si="52">IF(AJ13="","",IF(AJ13&gt;AH13,1,0))</f>
        <v/>
      </c>
      <c r="AL13" s="168"/>
      <c r="AM13" s="46" t="str">
        <f t="shared" ref="AM13:AM15" si="53">IF(AN13="","",IF(AN13&gt;AP13,1,0))</f>
        <v/>
      </c>
      <c r="AN13" s="56"/>
      <c r="AO13" s="46" t="s">
        <v>31</v>
      </c>
      <c r="AP13" s="58"/>
      <c r="AQ13" s="46" t="str">
        <f t="shared" ref="AQ13:AQ15" si="54">IF(AP13="","",IF(AP13&gt;AN13,1,0))</f>
        <v/>
      </c>
      <c r="AR13" s="168"/>
      <c r="AS13" s="46" t="str">
        <f t="shared" ref="AS13:AS15" si="55">IF(AT13="","",IF(AT13&gt;AV13,1,0))</f>
        <v/>
      </c>
      <c r="AT13" s="56"/>
      <c r="AU13" s="46" t="s">
        <v>31</v>
      </c>
      <c r="AV13" s="58"/>
      <c r="AW13" s="46" t="str">
        <f t="shared" ref="AW13:AW15" si="56">IF(AV13="","",IF(AV13&gt;AT13,1,0))</f>
        <v/>
      </c>
      <c r="AX13" s="168"/>
      <c r="AY13" s="46" t="str">
        <f t="shared" ref="AY13:AY15" si="57">IF(AZ13="","",IF(AZ13&gt;BB13,1,0))</f>
        <v/>
      </c>
      <c r="AZ13" s="56"/>
      <c r="BA13" s="46" t="s">
        <v>31</v>
      </c>
      <c r="BB13" s="58"/>
      <c r="BC13" s="46" t="str">
        <f t="shared" ref="BC13:BC15" si="58">IF(BB13="","",IF(BB13&gt;AZ13,1,0))</f>
        <v/>
      </c>
      <c r="BD13" s="168"/>
      <c r="BE13" s="46" t="str">
        <f t="shared" ref="BE13:BE15" si="59">IF(BF13="","",IF(BF13&gt;BH13,1,0))</f>
        <v/>
      </c>
      <c r="BF13" s="56"/>
      <c r="BG13" s="46" t="s">
        <v>31</v>
      </c>
      <c r="BH13" s="58"/>
      <c r="BI13" s="44" t="str">
        <f t="shared" ref="BI13:BI15" si="60">IF(BH13="","",IF(BH13&gt;BF13,1,0))</f>
        <v/>
      </c>
      <c r="BJ13" s="195"/>
      <c r="BK13" s="189"/>
      <c r="BL13" s="189"/>
      <c r="BM13" s="189"/>
      <c r="BN13" s="203"/>
      <c r="BO13" s="208"/>
      <c r="BP13" s="168"/>
      <c r="BQ13" s="172"/>
      <c r="BR13" s="183"/>
      <c r="BS13" s="212"/>
      <c r="BT13" s="168"/>
      <c r="BU13" s="172"/>
      <c r="BV13" s="183"/>
      <c r="BW13" s="186"/>
      <c r="BZ13" s="39"/>
      <c r="CB13" s="40"/>
      <c r="CC13" s="189"/>
      <c r="CD13" s="189"/>
    </row>
    <row r="14" spans="1:92" ht="15.75" customHeight="1">
      <c r="A14" s="212"/>
      <c r="B14" s="235"/>
      <c r="C14" s="84">
        <f t="shared" si="40"/>
        <v>0</v>
      </c>
      <c r="D14" s="85">
        <f t="shared" si="41"/>
        <v>0</v>
      </c>
      <c r="E14" s="53" t="s">
        <v>31</v>
      </c>
      <c r="F14" s="86">
        <f t="shared" si="42"/>
        <v>15</v>
      </c>
      <c r="G14" s="87">
        <f t="shared" si="43"/>
        <v>1</v>
      </c>
      <c r="H14" s="274"/>
      <c r="I14" s="62">
        <f t="shared" si="44"/>
        <v>1</v>
      </c>
      <c r="J14" s="85">
        <f t="shared" si="45"/>
        <v>15</v>
      </c>
      <c r="K14" s="53" t="s">
        <v>31</v>
      </c>
      <c r="L14" s="86">
        <f t="shared" si="46"/>
        <v>11</v>
      </c>
      <c r="M14" s="96">
        <f t="shared" si="47"/>
        <v>0</v>
      </c>
      <c r="N14" s="83"/>
      <c r="O14" s="42"/>
      <c r="P14" s="195"/>
      <c r="Q14" s="189"/>
      <c r="R14" s="203"/>
      <c r="S14" s="43"/>
      <c r="T14" s="168"/>
      <c r="U14" s="44">
        <f t="shared" si="48"/>
        <v>1</v>
      </c>
      <c r="V14" s="59">
        <v>15</v>
      </c>
      <c r="W14" s="46" t="s">
        <v>31</v>
      </c>
      <c r="X14" s="60">
        <v>13</v>
      </c>
      <c r="Y14" s="49">
        <f t="shared" si="49"/>
        <v>0</v>
      </c>
      <c r="Z14" s="168"/>
      <c r="AA14" s="44" t="str">
        <f t="shared" si="50"/>
        <v/>
      </c>
      <c r="AB14" s="59"/>
      <c r="AC14" s="46" t="s">
        <v>31</v>
      </c>
      <c r="AD14" s="60"/>
      <c r="AE14" s="48" t="str">
        <f t="shared" si="51"/>
        <v/>
      </c>
      <c r="AF14" s="168"/>
      <c r="AG14" s="53"/>
      <c r="AH14" s="53"/>
      <c r="AI14" s="53" t="s">
        <v>31</v>
      </c>
      <c r="AJ14" s="62"/>
      <c r="AK14" s="53" t="str">
        <f t="shared" si="52"/>
        <v/>
      </c>
      <c r="AL14" s="168"/>
      <c r="AM14" s="46" t="str">
        <f t="shared" si="53"/>
        <v/>
      </c>
      <c r="AN14" s="57"/>
      <c r="AO14" s="46" t="s">
        <v>31</v>
      </c>
      <c r="AP14" s="63"/>
      <c r="AQ14" s="46" t="str">
        <f t="shared" si="54"/>
        <v/>
      </c>
      <c r="AR14" s="168"/>
      <c r="AS14" s="46" t="str">
        <f t="shared" si="55"/>
        <v/>
      </c>
      <c r="AT14" s="57"/>
      <c r="AU14" s="46" t="s">
        <v>31</v>
      </c>
      <c r="AV14" s="63"/>
      <c r="AW14" s="46" t="str">
        <f t="shared" si="56"/>
        <v/>
      </c>
      <c r="AX14" s="168"/>
      <c r="AY14" s="46" t="str">
        <f t="shared" si="57"/>
        <v/>
      </c>
      <c r="AZ14" s="57"/>
      <c r="BA14" s="46" t="s">
        <v>31</v>
      </c>
      <c r="BB14" s="63"/>
      <c r="BC14" s="46" t="str">
        <f t="shared" si="58"/>
        <v/>
      </c>
      <c r="BD14" s="168"/>
      <c r="BE14" s="46" t="str">
        <f t="shared" si="59"/>
        <v/>
      </c>
      <c r="BF14" s="57"/>
      <c r="BG14" s="46" t="s">
        <v>31</v>
      </c>
      <c r="BH14" s="63"/>
      <c r="BI14" s="44" t="str">
        <f t="shared" si="60"/>
        <v/>
      </c>
      <c r="BJ14" s="195"/>
      <c r="BK14" s="189"/>
      <c r="BL14" s="189"/>
      <c r="BM14" s="189"/>
      <c r="BN14" s="203"/>
      <c r="BO14" s="208"/>
      <c r="BP14" s="168"/>
      <c r="BQ14" s="172"/>
      <c r="BR14" s="183"/>
      <c r="BS14" s="212"/>
      <c r="BT14" s="168"/>
      <c r="BU14" s="172"/>
      <c r="BV14" s="183"/>
      <c r="BW14" s="186"/>
      <c r="BZ14" s="39"/>
      <c r="CB14" s="40"/>
      <c r="CC14" s="189"/>
      <c r="CD14" s="189"/>
    </row>
    <row r="15" spans="1:92" ht="15.75" customHeight="1">
      <c r="A15" s="213"/>
      <c r="B15" s="277"/>
      <c r="C15" s="97" t="str">
        <f t="shared" si="40"/>
        <v/>
      </c>
      <c r="D15" s="89" t="str">
        <f t="shared" si="41"/>
        <v/>
      </c>
      <c r="E15" s="74" t="s">
        <v>31</v>
      </c>
      <c r="F15" s="90" t="str">
        <f t="shared" si="42"/>
        <v/>
      </c>
      <c r="G15" s="98" t="str">
        <f t="shared" si="43"/>
        <v/>
      </c>
      <c r="H15" s="275"/>
      <c r="I15" s="75">
        <f t="shared" si="44"/>
        <v>1</v>
      </c>
      <c r="J15" s="89">
        <f t="shared" si="45"/>
        <v>15</v>
      </c>
      <c r="K15" s="74" t="s">
        <v>31</v>
      </c>
      <c r="L15" s="90">
        <f t="shared" si="46"/>
        <v>12</v>
      </c>
      <c r="M15" s="99">
        <f t="shared" si="47"/>
        <v>0</v>
      </c>
      <c r="N15" s="92"/>
      <c r="O15" s="64"/>
      <c r="P15" s="196"/>
      <c r="Q15" s="198"/>
      <c r="R15" s="204"/>
      <c r="S15" s="65"/>
      <c r="T15" s="191"/>
      <c r="U15" s="66">
        <f t="shared" si="48"/>
        <v>1</v>
      </c>
      <c r="V15" s="67">
        <v>15</v>
      </c>
      <c r="W15" s="68" t="s">
        <v>31</v>
      </c>
      <c r="X15" s="69">
        <v>11</v>
      </c>
      <c r="Y15" s="71">
        <f t="shared" si="49"/>
        <v>0</v>
      </c>
      <c r="Z15" s="191"/>
      <c r="AA15" s="66" t="str">
        <f t="shared" si="50"/>
        <v/>
      </c>
      <c r="AB15" s="67"/>
      <c r="AC15" s="68" t="s">
        <v>31</v>
      </c>
      <c r="AD15" s="69"/>
      <c r="AE15" s="70" t="str">
        <f t="shared" si="51"/>
        <v/>
      </c>
      <c r="AF15" s="191"/>
      <c r="AG15" s="74" t="str">
        <f>IF(AH15="","",IF(AH15&gt;AJ15,1,0))</f>
        <v/>
      </c>
      <c r="AH15" s="74"/>
      <c r="AI15" s="74" t="s">
        <v>31</v>
      </c>
      <c r="AJ15" s="75"/>
      <c r="AK15" s="74" t="str">
        <f t="shared" si="52"/>
        <v/>
      </c>
      <c r="AL15" s="191"/>
      <c r="AM15" s="68" t="str">
        <f t="shared" si="53"/>
        <v/>
      </c>
      <c r="AN15" s="76"/>
      <c r="AO15" s="68" t="s">
        <v>31</v>
      </c>
      <c r="AP15" s="77"/>
      <c r="AQ15" s="68" t="str">
        <f t="shared" si="54"/>
        <v/>
      </c>
      <c r="AR15" s="191"/>
      <c r="AS15" s="68" t="str">
        <f t="shared" si="55"/>
        <v/>
      </c>
      <c r="AT15" s="76"/>
      <c r="AU15" s="68" t="s">
        <v>31</v>
      </c>
      <c r="AV15" s="77"/>
      <c r="AW15" s="68" t="str">
        <f t="shared" si="56"/>
        <v/>
      </c>
      <c r="AX15" s="191"/>
      <c r="AY15" s="68" t="str">
        <f t="shared" si="57"/>
        <v/>
      </c>
      <c r="AZ15" s="76"/>
      <c r="BA15" s="68" t="s">
        <v>31</v>
      </c>
      <c r="BB15" s="77"/>
      <c r="BC15" s="68" t="str">
        <f t="shared" si="58"/>
        <v/>
      </c>
      <c r="BD15" s="191"/>
      <c r="BE15" s="68" t="str">
        <f t="shared" si="59"/>
        <v/>
      </c>
      <c r="BF15" s="76"/>
      <c r="BG15" s="68" t="s">
        <v>31</v>
      </c>
      <c r="BH15" s="77"/>
      <c r="BI15" s="66" t="str">
        <f t="shared" si="60"/>
        <v/>
      </c>
      <c r="BJ15" s="196"/>
      <c r="BK15" s="198"/>
      <c r="BL15" s="198"/>
      <c r="BM15" s="198"/>
      <c r="BN15" s="204"/>
      <c r="BO15" s="209"/>
      <c r="BP15" s="191"/>
      <c r="BQ15" s="173"/>
      <c r="BR15" s="184"/>
      <c r="BS15" s="213"/>
      <c r="BT15" s="191"/>
      <c r="BU15" s="173"/>
      <c r="BV15" s="184"/>
      <c r="BW15" s="187"/>
      <c r="BZ15" s="39"/>
      <c r="CB15" s="40"/>
      <c r="CC15" s="189"/>
      <c r="CD15" s="189"/>
    </row>
    <row r="16" spans="1:92" ht="15.75" customHeight="1">
      <c r="A16" s="78" t="str">
        <f t="shared" ref="A16:A17" si="61">V2</f>
        <v>2コート4位</v>
      </c>
      <c r="B16" s="272" t="str">
        <f>T4</f>
        <v>①</v>
      </c>
      <c r="D16" s="22">
        <f>X4</f>
        <v>2</v>
      </c>
      <c r="E16" s="23" t="str">
        <f>W4</f>
        <v>⑦</v>
      </c>
      <c r="F16" s="24">
        <f>V4</f>
        <v>1</v>
      </c>
      <c r="G16" s="93"/>
      <c r="H16" s="259" t="str">
        <f>$T$8</f>
        <v>④</v>
      </c>
      <c r="J16" s="22">
        <f>X8</f>
        <v>2</v>
      </c>
      <c r="K16" s="23" t="str">
        <f>W8</f>
        <v>⑫</v>
      </c>
      <c r="L16" s="24">
        <f>V8</f>
        <v>1</v>
      </c>
      <c r="M16" s="100"/>
      <c r="N16" s="167" t="str">
        <f>T12</f>
        <v>⑥</v>
      </c>
      <c r="P16" s="79">
        <f>X12</f>
        <v>1</v>
      </c>
      <c r="Q16" s="80" t="str">
        <f>W12</f>
        <v>⑨</v>
      </c>
      <c r="R16" s="81">
        <f>V12</f>
        <v>2</v>
      </c>
      <c r="S16" s="82"/>
      <c r="T16" s="83"/>
      <c r="U16" s="42"/>
      <c r="V16" s="278"/>
      <c r="W16" s="189"/>
      <c r="X16" s="203"/>
      <c r="Y16" s="43"/>
      <c r="Z16" s="193" t="s">
        <v>37</v>
      </c>
      <c r="AA16" s="101" t="str">
        <f>IF(AB17="","",SUM(AA17:AA19))</f>
        <v/>
      </c>
      <c r="AB16" s="102"/>
      <c r="AC16" s="80" t="s">
        <v>31</v>
      </c>
      <c r="AD16" s="103" t="str">
        <f>IF(AD17="","",SUM(AE17:AE19))</f>
        <v/>
      </c>
      <c r="AE16" s="104"/>
      <c r="AF16" s="193" t="s">
        <v>38</v>
      </c>
      <c r="AG16" s="101" t="str">
        <f>IF(AH17="","",SUM(AG17:AG19))</f>
        <v/>
      </c>
      <c r="AH16" s="104"/>
      <c r="AI16" s="80" t="s">
        <v>31</v>
      </c>
      <c r="AJ16" s="101" t="str">
        <f>IF(AJ17="","",SUM(AK17:AK19))</f>
        <v/>
      </c>
      <c r="AK16" s="104"/>
      <c r="AL16" s="190"/>
      <c r="AM16" s="105" t="str">
        <f>IF(AN17="","",SUM(AM17:AM19))</f>
        <v/>
      </c>
      <c r="AN16" s="106"/>
      <c r="AO16" s="51" t="s">
        <v>31</v>
      </c>
      <c r="AP16" s="105" t="str">
        <f>IF(AP17="","",SUM(AQ17:AQ19))</f>
        <v/>
      </c>
      <c r="AQ16" s="106"/>
      <c r="AR16" s="192"/>
      <c r="AS16" s="107" t="str">
        <f>IF(AT17="","",SUM(AS17:AS19))</f>
        <v/>
      </c>
      <c r="AT16" s="108"/>
      <c r="AU16" s="54" t="s">
        <v>31</v>
      </c>
      <c r="AV16" s="107" t="str">
        <f>IF(AV17="","",SUM(AW17:AW19))</f>
        <v/>
      </c>
      <c r="AW16" s="108"/>
      <c r="AX16" s="193"/>
      <c r="AY16" s="101" t="str">
        <f>IF(AZ17="","",SUM(AY17:AY19))</f>
        <v/>
      </c>
      <c r="AZ16" s="104"/>
      <c r="BA16" s="80" t="s">
        <v>31</v>
      </c>
      <c r="BB16" s="101" t="str">
        <f>IF(BB17="","",SUM(BC17:BC19))</f>
        <v/>
      </c>
      <c r="BC16" s="104"/>
      <c r="BD16" s="193"/>
      <c r="BE16" s="101" t="str">
        <f>IF(BF17="","",SUM(BE17:BE19))</f>
        <v/>
      </c>
      <c r="BF16" s="104"/>
      <c r="BG16" s="80" t="s">
        <v>31</v>
      </c>
      <c r="BH16" s="101" t="str">
        <f>IF(BH17="","",SUM(BI17:BI19))</f>
        <v/>
      </c>
      <c r="BI16" s="109"/>
      <c r="BJ16" s="194">
        <f>SUMPRODUCT((J16=2)+(P16=2)+(D16=2)+(AA16=2)+(AG16=2)+(AM16=2)+(AS16=2)+(AY16=2)+(BE16=2))</f>
        <v>2</v>
      </c>
      <c r="BK16" s="197" t="s">
        <v>31</v>
      </c>
      <c r="BL16" s="199">
        <f>CI16</f>
        <v>0</v>
      </c>
      <c r="BM16" s="197" t="s">
        <v>31</v>
      </c>
      <c r="BN16" s="206">
        <f>SUMPRODUCT((L16=2)+(R16=2)+(F16=2)+(AD16=2)+(AJ16=2)+(AP16=2)+(AV16=2)+(BB16=2)+(BH16=2))</f>
        <v>1</v>
      </c>
      <c r="BO16" s="207">
        <f>BJ16*100+BL16*10+BN16</f>
        <v>201</v>
      </c>
      <c r="BP16" s="170">
        <f>SUM(D16,J16,P16,U16,AA16,AG16,AM16,AS16,AY16,BE16)</f>
        <v>5</v>
      </c>
      <c r="BQ16" s="181" t="s">
        <v>31</v>
      </c>
      <c r="BR16" s="210">
        <f>SUM(F16,L16,R16,AD16,AJ16,AP16,AV16,BB16,BH16)</f>
        <v>4</v>
      </c>
      <c r="BS16" s="211">
        <f>BZ16</f>
        <v>1.25</v>
      </c>
      <c r="BT16" s="170">
        <f>SUM(J17,J18,J19,P17,P18,P19,V17,V18,V19,AB17,AB18,AB19,AH17,AH18,AH19,AN17,AN18,AN19,AT17,AT18,AT19,AZ17,AZ18,AZ19,BF17,BF18,BF19,D17,D18,D19)</f>
        <v>118</v>
      </c>
      <c r="BU16" s="181">
        <f>SUM(F17,F18,F19,L17,L18,L19,R17,R18,R19,X17,X18,X19,AD17,AD18,AD19,AJ17,AJ18,AJ19,AP17,AP18,AP19,AV17,AV18,AV19,BB17,BB18,BB19,BH17,BH18,BH19)</f>
        <v>118</v>
      </c>
      <c r="BV16" s="182">
        <f>CA16</f>
        <v>1</v>
      </c>
      <c r="BW16" s="185">
        <v>1</v>
      </c>
      <c r="BX16" s="38">
        <f>SUM(D16:F16,J16:L16,P16:R16,V16:X16)</f>
        <v>9</v>
      </c>
      <c r="BY16" s="38">
        <f>BO16</f>
        <v>201</v>
      </c>
      <c r="BZ16" s="39">
        <f>IF(AND(D16="",F16=""),"",IF(BR16=0,5,SUM(D16,J16,P16,V16)/SUM(F16,L16,R16,X16)))</f>
        <v>1.25</v>
      </c>
      <c r="CA16" s="39">
        <f>IF(D17="","",BT16/BU16)</f>
        <v>1</v>
      </c>
      <c r="CB16" s="40">
        <f>BY16*100+BZ16*10+CA16</f>
        <v>20113.5</v>
      </c>
      <c r="CC16" s="188" t="str">
        <f>A17</f>
        <v>くう</v>
      </c>
      <c r="CD16" s="188" t="str">
        <f>A16</f>
        <v>2コート4位</v>
      </c>
      <c r="CE16" s="41" t="str">
        <f>IF(AND(D16=1,F16=1),1,"")</f>
        <v/>
      </c>
      <c r="CF16" s="41" t="str">
        <f>IF(AND(J16=1,L16=1),1,"")</f>
        <v/>
      </c>
      <c r="CG16" s="41" t="str">
        <f>IF(AND(P16=1,R16=1),1,"")</f>
        <v/>
      </c>
      <c r="CH16" s="41" t="str">
        <f>IF(AND(V16=1,X16=1),1,"")</f>
        <v/>
      </c>
      <c r="CI16" s="41">
        <f>SUM(CE16:CH16)</f>
        <v>0</v>
      </c>
    </row>
    <row r="17" spans="1:82" ht="15.75" customHeight="1">
      <c r="A17" s="214" t="str">
        <f t="shared" si="61"/>
        <v>くう</v>
      </c>
      <c r="B17" s="235"/>
      <c r="C17" s="84">
        <f t="shared" ref="C17:C19" si="62">Y5</f>
        <v>1</v>
      </c>
      <c r="D17" s="85">
        <f t="shared" ref="D17:D19" si="63">IF(X5="","",X5)</f>
        <v>15</v>
      </c>
      <c r="E17" s="53" t="s">
        <v>31</v>
      </c>
      <c r="F17" s="86">
        <f t="shared" ref="F17:F19" si="64">IF(V5="","",V5)</f>
        <v>10</v>
      </c>
      <c r="G17" s="87">
        <f t="shared" ref="G17:G19" si="65">U5</f>
        <v>0</v>
      </c>
      <c r="H17" s="235"/>
      <c r="I17" s="62">
        <f t="shared" ref="I17:I19" si="66">Y9</f>
        <v>1</v>
      </c>
      <c r="J17" s="85">
        <f t="shared" ref="J17:J19" si="67">IF(X9="","",X9)</f>
        <v>15</v>
      </c>
      <c r="K17" s="53" t="s">
        <v>31</v>
      </c>
      <c r="L17" s="86">
        <f t="shared" ref="L17:L19" si="68">IF(V9="","",V9)</f>
        <v>12</v>
      </c>
      <c r="M17" s="87">
        <f t="shared" ref="M17:M19" si="69">U9</f>
        <v>0</v>
      </c>
      <c r="N17" s="168"/>
      <c r="O17" s="62">
        <f t="shared" ref="O17:O19" si="70">Y13</f>
        <v>1</v>
      </c>
      <c r="P17" s="85">
        <f t="shared" ref="P17:P19" si="71">IF(X13="","",X13)</f>
        <v>15</v>
      </c>
      <c r="Q17" s="110" t="s">
        <v>31</v>
      </c>
      <c r="R17" s="86">
        <f t="shared" ref="R17:R19" si="72">IF(V13="","",V13)</f>
        <v>10</v>
      </c>
      <c r="S17" s="87">
        <f t="shared" ref="S17:S19" si="73">U13</f>
        <v>0</v>
      </c>
      <c r="T17" s="83"/>
      <c r="U17" s="42"/>
      <c r="V17" s="195"/>
      <c r="W17" s="189"/>
      <c r="X17" s="203"/>
      <c r="Y17" s="43"/>
      <c r="Z17" s="168"/>
      <c r="AA17" s="44" t="str">
        <f t="shared" ref="AA17:AA19" si="74">IF(AB17="","",IF(AB17&gt;AD17,1,0))</f>
        <v/>
      </c>
      <c r="AB17" s="45"/>
      <c r="AC17" s="46" t="s">
        <v>31</v>
      </c>
      <c r="AD17" s="47"/>
      <c r="AE17" s="48" t="str">
        <f t="shared" ref="AE17:AE19" si="75">IF(AD17="","",IF(AD17&gt;AB17,1,0))</f>
        <v/>
      </c>
      <c r="AF17" s="168"/>
      <c r="AG17" s="46" t="str">
        <f t="shared" ref="AG17:AG19" si="76">IF(AH17="","",IF(AH17&gt;AJ17,1,0))</f>
        <v/>
      </c>
      <c r="AH17" s="56"/>
      <c r="AI17" s="46" t="s">
        <v>31</v>
      </c>
      <c r="AJ17" s="58"/>
      <c r="AK17" s="46" t="str">
        <f t="shared" ref="AK17:AK19" si="77">IF(AJ17="","",IF(AJ17&gt;AH17,1,0))</f>
        <v/>
      </c>
      <c r="AL17" s="168"/>
      <c r="AM17" s="50" t="str">
        <f t="shared" ref="AM17:AM19" si="78">IF(AN17="","",IF(AN17&gt;AP17,1,0))</f>
        <v/>
      </c>
      <c r="AN17" s="51"/>
      <c r="AO17" s="50" t="s">
        <v>31</v>
      </c>
      <c r="AP17" s="52"/>
      <c r="AQ17" s="50" t="str">
        <f t="shared" ref="AQ17:AQ19" si="79">IF(AP17="","",IF(AP17&gt;AN17,1,0))</f>
        <v/>
      </c>
      <c r="AR17" s="168"/>
      <c r="AS17" s="53" t="str">
        <f t="shared" ref="AS17:AS19" si="80">IF(AT17="","",IF(AT17&gt;AV17,1,0))</f>
        <v/>
      </c>
      <c r="AT17" s="54"/>
      <c r="AU17" s="53" t="s">
        <v>31</v>
      </c>
      <c r="AV17" s="55"/>
      <c r="AW17" s="53" t="str">
        <f t="shared" ref="AW17:AW19" si="81">IF(AV17="","",IF(AV17&gt;AT17,1,0))</f>
        <v/>
      </c>
      <c r="AX17" s="168"/>
      <c r="AY17" s="46" t="str">
        <f t="shared" ref="AY17:AY19" si="82">IF(AZ17="","",IF(AZ17&gt;BB17,1,0))</f>
        <v/>
      </c>
      <c r="AZ17" s="56"/>
      <c r="BA17" s="46" t="s">
        <v>31</v>
      </c>
      <c r="BB17" s="58"/>
      <c r="BC17" s="46" t="str">
        <f t="shared" ref="BC17:BC19" si="83">IF(BB17="","",IF(BB17&gt;AZ17,1,0))</f>
        <v/>
      </c>
      <c r="BD17" s="168"/>
      <c r="BE17" s="46" t="str">
        <f t="shared" ref="BE17:BE19" si="84">IF(BF17="","",IF(BF17&gt;BH17,1,0))</f>
        <v/>
      </c>
      <c r="BF17" s="56"/>
      <c r="BG17" s="46" t="s">
        <v>31</v>
      </c>
      <c r="BH17" s="58"/>
      <c r="BI17" s="44" t="str">
        <f t="shared" ref="BI17:BI19" si="85">IF(BH17="","",IF(BH17&gt;BF17,1,0))</f>
        <v/>
      </c>
      <c r="BJ17" s="195"/>
      <c r="BK17" s="189"/>
      <c r="BL17" s="189"/>
      <c r="BM17" s="189"/>
      <c r="BN17" s="203"/>
      <c r="BO17" s="208"/>
      <c r="BP17" s="168"/>
      <c r="BQ17" s="172"/>
      <c r="BR17" s="183"/>
      <c r="BS17" s="212"/>
      <c r="BT17" s="168"/>
      <c r="BU17" s="172"/>
      <c r="BV17" s="183"/>
      <c r="BW17" s="186"/>
      <c r="BZ17" s="39"/>
      <c r="CB17" s="40"/>
      <c r="CC17" s="189"/>
      <c r="CD17" s="189"/>
    </row>
    <row r="18" spans="1:82" ht="15.75" customHeight="1">
      <c r="A18" s="212"/>
      <c r="B18" s="235"/>
      <c r="C18" s="84">
        <f t="shared" si="62"/>
        <v>0</v>
      </c>
      <c r="D18" s="85">
        <f t="shared" si="63"/>
        <v>7</v>
      </c>
      <c r="E18" s="105" t="s">
        <v>31</v>
      </c>
      <c r="F18" s="86">
        <f t="shared" si="64"/>
        <v>15</v>
      </c>
      <c r="G18" s="87">
        <f t="shared" si="65"/>
        <v>1</v>
      </c>
      <c r="H18" s="235"/>
      <c r="I18" s="62">
        <f t="shared" si="66"/>
        <v>0</v>
      </c>
      <c r="J18" s="85">
        <f t="shared" si="67"/>
        <v>12</v>
      </c>
      <c r="K18" s="53" t="s">
        <v>31</v>
      </c>
      <c r="L18" s="86">
        <f t="shared" si="68"/>
        <v>15</v>
      </c>
      <c r="M18" s="87">
        <f t="shared" si="69"/>
        <v>1</v>
      </c>
      <c r="N18" s="168"/>
      <c r="O18" s="62">
        <f t="shared" si="70"/>
        <v>0</v>
      </c>
      <c r="P18" s="85">
        <f t="shared" si="71"/>
        <v>13</v>
      </c>
      <c r="Q18" s="110" t="s">
        <v>31</v>
      </c>
      <c r="R18" s="86">
        <f t="shared" si="72"/>
        <v>15</v>
      </c>
      <c r="S18" s="87">
        <f t="shared" si="73"/>
        <v>1</v>
      </c>
      <c r="T18" s="83"/>
      <c r="U18" s="42"/>
      <c r="V18" s="195"/>
      <c r="W18" s="189"/>
      <c r="X18" s="203"/>
      <c r="Y18" s="43"/>
      <c r="Z18" s="168"/>
      <c r="AA18" s="44" t="str">
        <f t="shared" si="74"/>
        <v/>
      </c>
      <c r="AB18" s="59"/>
      <c r="AC18" s="46" t="s">
        <v>31</v>
      </c>
      <c r="AD18" s="60"/>
      <c r="AE18" s="48" t="str">
        <f t="shared" si="75"/>
        <v/>
      </c>
      <c r="AF18" s="168"/>
      <c r="AG18" s="46" t="str">
        <f t="shared" si="76"/>
        <v/>
      </c>
      <c r="AH18" s="57"/>
      <c r="AI18" s="46" t="s">
        <v>31</v>
      </c>
      <c r="AJ18" s="63"/>
      <c r="AK18" s="46" t="str">
        <f t="shared" si="77"/>
        <v/>
      </c>
      <c r="AL18" s="168"/>
      <c r="AM18" s="50" t="str">
        <f t="shared" si="78"/>
        <v/>
      </c>
      <c r="AN18" s="50"/>
      <c r="AO18" s="50" t="s">
        <v>31</v>
      </c>
      <c r="AP18" s="61"/>
      <c r="AQ18" s="50" t="str">
        <f t="shared" si="79"/>
        <v/>
      </c>
      <c r="AR18" s="168"/>
      <c r="AS18" s="53" t="str">
        <f t="shared" si="80"/>
        <v/>
      </c>
      <c r="AT18" s="53"/>
      <c r="AU18" s="53" t="s">
        <v>31</v>
      </c>
      <c r="AV18" s="62"/>
      <c r="AW18" s="53" t="str">
        <f t="shared" si="81"/>
        <v/>
      </c>
      <c r="AX18" s="168"/>
      <c r="AY18" s="46" t="str">
        <f t="shared" si="82"/>
        <v/>
      </c>
      <c r="AZ18" s="57"/>
      <c r="BA18" s="46" t="s">
        <v>31</v>
      </c>
      <c r="BB18" s="63"/>
      <c r="BC18" s="46" t="str">
        <f t="shared" si="83"/>
        <v/>
      </c>
      <c r="BD18" s="168"/>
      <c r="BE18" s="46" t="str">
        <f t="shared" si="84"/>
        <v/>
      </c>
      <c r="BF18" s="57"/>
      <c r="BG18" s="46" t="s">
        <v>31</v>
      </c>
      <c r="BH18" s="63"/>
      <c r="BI18" s="44" t="str">
        <f t="shared" si="85"/>
        <v/>
      </c>
      <c r="BJ18" s="195"/>
      <c r="BK18" s="189"/>
      <c r="BL18" s="189"/>
      <c r="BM18" s="189"/>
      <c r="BN18" s="203"/>
      <c r="BO18" s="208"/>
      <c r="BP18" s="168"/>
      <c r="BQ18" s="172"/>
      <c r="BR18" s="183"/>
      <c r="BS18" s="212"/>
      <c r="BT18" s="168"/>
      <c r="BU18" s="172"/>
      <c r="BV18" s="183"/>
      <c r="BW18" s="186"/>
      <c r="BZ18" s="39"/>
      <c r="CB18" s="40"/>
      <c r="CC18" s="189"/>
      <c r="CD18" s="189"/>
    </row>
    <row r="19" spans="1:82" ht="15.75" customHeight="1">
      <c r="A19" s="213"/>
      <c r="B19" s="236"/>
      <c r="C19" s="88">
        <f t="shared" si="62"/>
        <v>1</v>
      </c>
      <c r="D19" s="89">
        <f t="shared" si="63"/>
        <v>15</v>
      </c>
      <c r="E19" s="74" t="s">
        <v>31</v>
      </c>
      <c r="F19" s="90">
        <f t="shared" si="64"/>
        <v>12</v>
      </c>
      <c r="G19" s="91">
        <f t="shared" si="65"/>
        <v>0</v>
      </c>
      <c r="H19" s="236"/>
      <c r="I19" s="75">
        <f t="shared" si="66"/>
        <v>1</v>
      </c>
      <c r="J19" s="89">
        <f t="shared" si="67"/>
        <v>15</v>
      </c>
      <c r="K19" s="74" t="s">
        <v>31</v>
      </c>
      <c r="L19" s="90">
        <f t="shared" si="68"/>
        <v>14</v>
      </c>
      <c r="M19" s="91">
        <f t="shared" si="69"/>
        <v>0</v>
      </c>
      <c r="N19" s="191"/>
      <c r="O19" s="75">
        <f t="shared" si="70"/>
        <v>0</v>
      </c>
      <c r="P19" s="89">
        <f t="shared" si="71"/>
        <v>11</v>
      </c>
      <c r="Q19" s="74" t="s">
        <v>31</v>
      </c>
      <c r="R19" s="90">
        <f t="shared" si="72"/>
        <v>15</v>
      </c>
      <c r="S19" s="91">
        <f t="shared" si="73"/>
        <v>1</v>
      </c>
      <c r="T19" s="92"/>
      <c r="U19" s="64"/>
      <c r="V19" s="196"/>
      <c r="W19" s="198"/>
      <c r="X19" s="204"/>
      <c r="Y19" s="65"/>
      <c r="Z19" s="191"/>
      <c r="AA19" s="66" t="str">
        <f t="shared" si="74"/>
        <v/>
      </c>
      <c r="AB19" s="67"/>
      <c r="AC19" s="68" t="s">
        <v>31</v>
      </c>
      <c r="AD19" s="69"/>
      <c r="AE19" s="70" t="str">
        <f t="shared" si="75"/>
        <v/>
      </c>
      <c r="AF19" s="191"/>
      <c r="AG19" s="68" t="str">
        <f t="shared" si="76"/>
        <v/>
      </c>
      <c r="AH19" s="76"/>
      <c r="AI19" s="68" t="s">
        <v>31</v>
      </c>
      <c r="AJ19" s="77"/>
      <c r="AK19" s="68" t="str">
        <f t="shared" si="77"/>
        <v/>
      </c>
      <c r="AL19" s="191"/>
      <c r="AM19" s="72" t="str">
        <f t="shared" si="78"/>
        <v/>
      </c>
      <c r="AN19" s="72"/>
      <c r="AO19" s="72" t="s">
        <v>31</v>
      </c>
      <c r="AP19" s="73"/>
      <c r="AQ19" s="72" t="str">
        <f t="shared" si="79"/>
        <v/>
      </c>
      <c r="AR19" s="191"/>
      <c r="AS19" s="74" t="str">
        <f t="shared" si="80"/>
        <v/>
      </c>
      <c r="AT19" s="74"/>
      <c r="AU19" s="74" t="s">
        <v>31</v>
      </c>
      <c r="AV19" s="75"/>
      <c r="AW19" s="74" t="str">
        <f t="shared" si="81"/>
        <v/>
      </c>
      <c r="AX19" s="191"/>
      <c r="AY19" s="68" t="str">
        <f t="shared" si="82"/>
        <v/>
      </c>
      <c r="AZ19" s="76"/>
      <c r="BA19" s="68" t="s">
        <v>31</v>
      </c>
      <c r="BB19" s="77"/>
      <c r="BC19" s="68" t="str">
        <f t="shared" si="83"/>
        <v/>
      </c>
      <c r="BD19" s="191"/>
      <c r="BE19" s="68" t="str">
        <f t="shared" si="84"/>
        <v/>
      </c>
      <c r="BF19" s="76"/>
      <c r="BG19" s="68" t="s">
        <v>31</v>
      </c>
      <c r="BH19" s="77"/>
      <c r="BI19" s="66" t="str">
        <f t="shared" si="85"/>
        <v/>
      </c>
      <c r="BJ19" s="196"/>
      <c r="BK19" s="198"/>
      <c r="BL19" s="198"/>
      <c r="BM19" s="198"/>
      <c r="BN19" s="204"/>
      <c r="BO19" s="209"/>
      <c r="BP19" s="191"/>
      <c r="BQ19" s="173"/>
      <c r="BR19" s="184"/>
      <c r="BS19" s="213"/>
      <c r="BT19" s="191"/>
      <c r="BU19" s="173"/>
      <c r="BV19" s="184"/>
      <c r="BW19" s="187"/>
      <c r="BZ19" s="39"/>
      <c r="CB19" s="40"/>
      <c r="CC19" s="189"/>
      <c r="CD19" s="189"/>
    </row>
    <row r="20" spans="1:82" ht="12" hidden="1" customHeight="1">
      <c r="A20" s="111" t="str">
        <f>V2</f>
        <v>2コート4位</v>
      </c>
      <c r="B20" s="270" t="str">
        <f>Z4</f>
        <v>③</v>
      </c>
      <c r="C20" s="112"/>
      <c r="D20" s="54" t="str">
        <f t="shared" ref="D20:D23" si="86">AD4</f>
        <v/>
      </c>
      <c r="E20" s="54" t="s">
        <v>31</v>
      </c>
      <c r="F20" s="54" t="str">
        <f>AA4</f>
        <v/>
      </c>
      <c r="G20" s="113"/>
      <c r="H20" s="259" t="str">
        <f>$Z$8</f>
        <v>①</v>
      </c>
      <c r="I20" s="35"/>
      <c r="J20" s="35" t="str">
        <f t="shared" ref="J20:J23" si="87">AD8</f>
        <v/>
      </c>
      <c r="K20" s="35" t="s">
        <v>31</v>
      </c>
      <c r="L20" s="114" t="str">
        <f>AA8</f>
        <v/>
      </c>
      <c r="M20" s="115"/>
      <c r="N20" s="167" t="str">
        <f>$Z$12</f>
        <v>⑥</v>
      </c>
      <c r="O20" s="35"/>
      <c r="P20" s="35" t="str">
        <f t="shared" ref="P20:P23" si="88">AD12</f>
        <v/>
      </c>
      <c r="Q20" s="35" t="s">
        <v>31</v>
      </c>
      <c r="R20" s="114" t="str">
        <f>AA12</f>
        <v/>
      </c>
      <c r="S20" s="115"/>
      <c r="T20" s="167" t="str">
        <f>Z16</f>
        <v>⑨</v>
      </c>
      <c r="U20" s="32"/>
      <c r="V20" s="35" t="str">
        <f t="shared" ref="V20:V23" si="89">AD16</f>
        <v/>
      </c>
      <c r="W20" s="35" t="s">
        <v>31</v>
      </c>
      <c r="X20" s="114" t="str">
        <f>AA16</f>
        <v/>
      </c>
      <c r="Y20" s="115"/>
      <c r="Z20" s="200"/>
      <c r="AA20" s="201"/>
      <c r="AB20" s="201"/>
      <c r="AC20" s="201"/>
      <c r="AD20" s="201"/>
      <c r="AE20" s="202"/>
      <c r="AF20" s="205" t="s">
        <v>39</v>
      </c>
      <c r="AG20" s="26" t="str">
        <f>IF(AH21="","",SUM(AG21:AG23))</f>
        <v/>
      </c>
      <c r="AH20" s="29"/>
      <c r="AI20" s="80" t="s">
        <v>31</v>
      </c>
      <c r="AJ20" s="26" t="str">
        <f>IF(AJ21="","",SUM(AK21:AK23))</f>
        <v/>
      </c>
      <c r="AK20" s="29"/>
      <c r="AL20" s="205" t="s">
        <v>40</v>
      </c>
      <c r="AM20" s="26" t="str">
        <f>IF(AN21="","",SUM(AM21:AM23))</f>
        <v/>
      </c>
      <c r="AN20" s="29"/>
      <c r="AO20" s="80" t="s">
        <v>31</v>
      </c>
      <c r="AP20" s="26" t="str">
        <f>IF(AP21="","",SUM(AQ21:AQ23))</f>
        <v/>
      </c>
      <c r="AQ20" s="29"/>
      <c r="AR20" s="205"/>
      <c r="AS20" s="26" t="str">
        <f>IF(AT21="","",SUM(AS21:AS23))</f>
        <v/>
      </c>
      <c r="AT20" s="29"/>
      <c r="AU20" s="80" t="s">
        <v>31</v>
      </c>
      <c r="AV20" s="26" t="str">
        <f>IF(AV21="","",SUM(AW21:AW23))</f>
        <v/>
      </c>
      <c r="AW20" s="29"/>
      <c r="AX20" s="205"/>
      <c r="AY20" s="26" t="str">
        <f>IF(AZ21="","",SUM(AY21:AY23))</f>
        <v/>
      </c>
      <c r="AZ20" s="29"/>
      <c r="BA20" s="80" t="s">
        <v>31</v>
      </c>
      <c r="BB20" s="26" t="str">
        <f>IF(BB21="","",SUM(BC21:BC23))</f>
        <v/>
      </c>
      <c r="BC20" s="29"/>
      <c r="BD20" s="205"/>
      <c r="BE20" s="26" t="str">
        <f>IF(BF21="","",SUM(BE21:BE23))</f>
        <v/>
      </c>
      <c r="BF20" s="29"/>
      <c r="BG20" s="80" t="s">
        <v>31</v>
      </c>
      <c r="BH20" s="26" t="str">
        <f>IF(BH21="","",SUM(BI21:BI23))</f>
        <v/>
      </c>
      <c r="BI20" s="29"/>
      <c r="BJ20" s="174">
        <f>SUMPRODUCT((D20=2)+(J20=2)+(P20=2)+(V20=2)+(AG20=2)+(AM20=2)+(AS20=2)+(AY20=2)+(BE20=2))</f>
        <v>0</v>
      </c>
      <c r="BK20" s="174" t="s">
        <v>31</v>
      </c>
      <c r="BL20" s="174">
        <f>SUMPRODUCT((L20=2)+(R20=2)+(F20=2)+(X20=2)+(AJ20=2)+(AP20=2)+(AV20=2)+(BB20=2)+(BH20=2))</f>
        <v>0</v>
      </c>
      <c r="BM20" s="174" t="s">
        <v>31</v>
      </c>
      <c r="BN20" s="174">
        <f>SUMPRODUCT((N20=2)+(T20=2)+(H20=2)+(Z20=2)+(AL20=2)+(AR20=2)+(AX20=2)+(BD20=2)+(BJ20=2))</f>
        <v>0</v>
      </c>
      <c r="BO20" s="282">
        <f>SUM(BJ20*2)+BL20</f>
        <v>0</v>
      </c>
      <c r="BP20" s="279">
        <f>SUM(D20,J20,P20,V20,,AG20,AM20,AS20,AY20,BE20)</f>
        <v>0</v>
      </c>
      <c r="BQ20" s="279" t="s">
        <v>31</v>
      </c>
      <c r="BR20" s="279">
        <f>SUM(F20,L20,R20,X20,AJ20,AP20,AV20,BB20,BH20)</f>
        <v>0</v>
      </c>
      <c r="BS20" s="280" t="e">
        <f>SUM(BP20/BR20)</f>
        <v>#DIV/0!</v>
      </c>
      <c r="BT20" s="279">
        <f>SUM(J21,J22,J23,P21,P22,P23,V21,V22,V23,AB21,AB22,AB23,AH21,AH22,AH23,AN21,AN22,AN23,AT21,AT22,AT23,AZ21,AZ22,AZ23,BF21,BF22,BF23,D21,D22,D23)</f>
        <v>0</v>
      </c>
      <c r="BU20" s="279">
        <f>SUM(F21,F22,F23,L21,L22,L23,R21,R22,R23,X21,X22,X23,AD21,AD22,AD23,AJ21,AJ22,AJ23,AP21,AP22,AP23,AV21,AV22,AV23,BB21,BB22,BB23,BH21,BH22,BH23)</f>
        <v>0</v>
      </c>
      <c r="BV20" s="280" t="e">
        <f>SUM(BT20/BU20)</f>
        <v>#DIV/0!</v>
      </c>
      <c r="BW20" s="281">
        <f>$BX20</f>
        <v>5</v>
      </c>
      <c r="BX20" s="38">
        <f>RANK(CB20,CB$4:CB$43)</f>
        <v>5</v>
      </c>
      <c r="BY20" s="38">
        <f>BO20</f>
        <v>0</v>
      </c>
      <c r="BZ20" s="117">
        <f>IF(BP20=0,0,IF(BR20=0,9,BS20))</f>
        <v>0</v>
      </c>
      <c r="CA20" s="38">
        <f>IF(BT20=0,0,BV20)</f>
        <v>0</v>
      </c>
      <c r="CB20" s="38">
        <f>BJ20+0.01*BZ20+0.00001*CA20</f>
        <v>0</v>
      </c>
    </row>
    <row r="21" spans="1:82" ht="12" hidden="1" customHeight="1">
      <c r="A21" s="267">
        <f>Z3</f>
        <v>0</v>
      </c>
      <c r="B21" s="168"/>
      <c r="C21" s="118" t="str">
        <f t="shared" ref="C21:C23" si="90">AE5</f>
        <v/>
      </c>
      <c r="D21" s="53">
        <f t="shared" si="86"/>
        <v>0</v>
      </c>
      <c r="E21" s="53" t="s">
        <v>31</v>
      </c>
      <c r="F21" s="53">
        <f t="shared" ref="F21:F23" si="91">AB5</f>
        <v>0</v>
      </c>
      <c r="G21" s="86" t="str">
        <f t="shared" ref="G21:G23" si="92">AA5</f>
        <v/>
      </c>
      <c r="H21" s="235"/>
      <c r="I21" s="53" t="str">
        <f t="shared" ref="I21:I23" si="93">AE9</f>
        <v/>
      </c>
      <c r="J21" s="53">
        <f t="shared" si="87"/>
        <v>0</v>
      </c>
      <c r="K21" s="53" t="s">
        <v>31</v>
      </c>
      <c r="L21" s="62">
        <f t="shared" ref="L21:L23" si="94">AB9</f>
        <v>0</v>
      </c>
      <c r="M21" s="86" t="str">
        <f t="shared" ref="M21:M23" si="95">AA9</f>
        <v/>
      </c>
      <c r="N21" s="168"/>
      <c r="O21" s="53" t="str">
        <f t="shared" ref="O21:O23" si="96">AE13</f>
        <v/>
      </c>
      <c r="P21" s="53">
        <f t="shared" si="88"/>
        <v>0</v>
      </c>
      <c r="Q21" s="53" t="s">
        <v>31</v>
      </c>
      <c r="R21" s="62">
        <f t="shared" ref="R21:R23" si="97">AB13</f>
        <v>0</v>
      </c>
      <c r="S21" s="86" t="str">
        <f t="shared" ref="S21:S23" si="98">AA13</f>
        <v/>
      </c>
      <c r="T21" s="168"/>
      <c r="U21" s="50" t="str">
        <f t="shared" ref="U21:U23" si="99">AE17</f>
        <v/>
      </c>
      <c r="V21" s="53">
        <f t="shared" si="89"/>
        <v>0</v>
      </c>
      <c r="W21" s="53" t="s">
        <v>31</v>
      </c>
      <c r="X21" s="62">
        <f t="shared" ref="X21:X23" si="100">AB17</f>
        <v>0</v>
      </c>
      <c r="Y21" s="86" t="str">
        <f t="shared" ref="Y21:Y23" si="101">AA17</f>
        <v/>
      </c>
      <c r="Z21" s="195"/>
      <c r="AA21" s="189"/>
      <c r="AB21" s="189"/>
      <c r="AC21" s="189"/>
      <c r="AD21" s="189"/>
      <c r="AE21" s="203"/>
      <c r="AF21" s="168"/>
      <c r="AG21" s="46" t="str">
        <f t="shared" ref="AG21:AG23" si="102">IF(AH21="","",IF(AH21&gt;AJ21,1,0))</f>
        <v/>
      </c>
      <c r="AH21" s="56"/>
      <c r="AI21" s="46" t="s">
        <v>31</v>
      </c>
      <c r="AJ21" s="58"/>
      <c r="AK21" s="46" t="str">
        <f t="shared" ref="AK21:AK23" si="103">IF(AJ21="","",IF(AJ21&gt;AH21,1,0))</f>
        <v/>
      </c>
      <c r="AL21" s="168"/>
      <c r="AM21" s="46" t="str">
        <f t="shared" ref="AM21:AM23" si="104">IF(AN21="","",IF(AN21&gt;AP21,1,0))</f>
        <v/>
      </c>
      <c r="AN21" s="56"/>
      <c r="AO21" s="46"/>
      <c r="AP21" s="58"/>
      <c r="AQ21" s="46" t="str">
        <f t="shared" ref="AQ21:AQ23" si="105">IF(AP21="","",IF(AP21&gt;AN21,1,0))</f>
        <v/>
      </c>
      <c r="AR21" s="168"/>
      <c r="AS21" s="46" t="str">
        <f t="shared" ref="AS21:AS23" si="106">IF(AT21="","",IF(AT21&gt;AV21,1,0))</f>
        <v/>
      </c>
      <c r="AT21" s="56"/>
      <c r="AU21" s="46"/>
      <c r="AV21" s="58"/>
      <c r="AW21" s="46" t="str">
        <f t="shared" ref="AW21:AW23" si="107">IF(AV21="","",IF(AV21&gt;AT21,1,0))</f>
        <v/>
      </c>
      <c r="AX21" s="168"/>
      <c r="AY21" s="46" t="str">
        <f t="shared" ref="AY21:AY23" si="108">IF(AZ21="","",IF(AZ21&gt;BB21,1,0))</f>
        <v/>
      </c>
      <c r="AZ21" s="56"/>
      <c r="BA21" s="46" t="s">
        <v>31</v>
      </c>
      <c r="BB21" s="58"/>
      <c r="BC21" s="46" t="str">
        <f t="shared" ref="BC21:BC23" si="109">IF(BB21="","",IF(BB21&gt;AZ21,1,0))</f>
        <v/>
      </c>
      <c r="BD21" s="168"/>
      <c r="BE21" s="46" t="str">
        <f t="shared" ref="BE21:BE23" si="110">IF(BF21="","",IF(BF21&gt;BH21,1,0))</f>
        <v/>
      </c>
      <c r="BF21" s="56"/>
      <c r="BG21" s="46" t="s">
        <v>31</v>
      </c>
      <c r="BH21" s="58"/>
      <c r="BI21" s="46" t="str">
        <f t="shared" ref="BI21:BI23" si="111">IF(BH21="","",IF(BH21&gt;BF21,1,0))</f>
        <v/>
      </c>
      <c r="BJ21" s="172"/>
      <c r="BK21" s="172"/>
      <c r="BL21" s="172"/>
      <c r="BM21" s="172"/>
      <c r="BN21" s="172"/>
      <c r="BO21" s="172"/>
      <c r="BP21" s="172"/>
      <c r="BQ21" s="172"/>
      <c r="BR21" s="172"/>
      <c r="BS21" s="172"/>
      <c r="BT21" s="172"/>
      <c r="BU21" s="172"/>
      <c r="BV21" s="172"/>
      <c r="BW21" s="178"/>
      <c r="BZ21" s="117"/>
    </row>
    <row r="22" spans="1:82" ht="12" hidden="1" customHeight="1">
      <c r="A22" s="268"/>
      <c r="B22" s="168"/>
      <c r="C22" s="118" t="str">
        <f t="shared" si="90"/>
        <v/>
      </c>
      <c r="D22" s="53">
        <f t="shared" si="86"/>
        <v>0</v>
      </c>
      <c r="E22" s="53" t="s">
        <v>31</v>
      </c>
      <c r="F22" s="53">
        <f t="shared" si="91"/>
        <v>0</v>
      </c>
      <c r="G22" s="86" t="str">
        <f t="shared" si="92"/>
        <v/>
      </c>
      <c r="H22" s="235"/>
      <c r="I22" s="53" t="str">
        <f t="shared" si="93"/>
        <v/>
      </c>
      <c r="J22" s="53">
        <f t="shared" si="87"/>
        <v>0</v>
      </c>
      <c r="K22" s="53" t="s">
        <v>31</v>
      </c>
      <c r="L22" s="62">
        <f t="shared" si="94"/>
        <v>0</v>
      </c>
      <c r="M22" s="86" t="str">
        <f t="shared" si="95"/>
        <v/>
      </c>
      <c r="N22" s="168"/>
      <c r="O22" s="53" t="str">
        <f t="shared" si="96"/>
        <v/>
      </c>
      <c r="P22" s="53">
        <f t="shared" si="88"/>
        <v>0</v>
      </c>
      <c r="Q22" s="53" t="s">
        <v>31</v>
      </c>
      <c r="R22" s="62">
        <f t="shared" si="97"/>
        <v>0</v>
      </c>
      <c r="S22" s="86" t="str">
        <f t="shared" si="98"/>
        <v/>
      </c>
      <c r="T22" s="168"/>
      <c r="U22" s="50" t="str">
        <f t="shared" si="99"/>
        <v/>
      </c>
      <c r="V22" s="53">
        <f t="shared" si="89"/>
        <v>0</v>
      </c>
      <c r="W22" s="53" t="s">
        <v>31</v>
      </c>
      <c r="X22" s="62">
        <f t="shared" si="100"/>
        <v>0</v>
      </c>
      <c r="Y22" s="86" t="str">
        <f t="shared" si="101"/>
        <v/>
      </c>
      <c r="Z22" s="195"/>
      <c r="AA22" s="189"/>
      <c r="AB22" s="189"/>
      <c r="AC22" s="189"/>
      <c r="AD22" s="189"/>
      <c r="AE22" s="203"/>
      <c r="AF22" s="168"/>
      <c r="AG22" s="46" t="str">
        <f t="shared" si="102"/>
        <v/>
      </c>
      <c r="AH22" s="57"/>
      <c r="AI22" s="46" t="s">
        <v>31</v>
      </c>
      <c r="AJ22" s="63"/>
      <c r="AK22" s="46" t="str">
        <f t="shared" si="103"/>
        <v/>
      </c>
      <c r="AL22" s="168"/>
      <c r="AM22" s="46" t="str">
        <f t="shared" si="104"/>
        <v/>
      </c>
      <c r="AN22" s="57"/>
      <c r="AO22" s="46"/>
      <c r="AP22" s="63"/>
      <c r="AQ22" s="46" t="str">
        <f t="shared" si="105"/>
        <v/>
      </c>
      <c r="AR22" s="168"/>
      <c r="AS22" s="46" t="str">
        <f t="shared" si="106"/>
        <v/>
      </c>
      <c r="AT22" s="57"/>
      <c r="AU22" s="46"/>
      <c r="AV22" s="63"/>
      <c r="AW22" s="46" t="str">
        <f t="shared" si="107"/>
        <v/>
      </c>
      <c r="AX22" s="168"/>
      <c r="AY22" s="46" t="str">
        <f t="shared" si="108"/>
        <v/>
      </c>
      <c r="AZ22" s="57"/>
      <c r="BA22" s="46" t="s">
        <v>31</v>
      </c>
      <c r="BB22" s="63"/>
      <c r="BC22" s="46" t="str">
        <f t="shared" si="109"/>
        <v/>
      </c>
      <c r="BD22" s="168"/>
      <c r="BE22" s="46" t="str">
        <f t="shared" si="110"/>
        <v/>
      </c>
      <c r="BF22" s="57"/>
      <c r="BG22" s="46" t="s">
        <v>31</v>
      </c>
      <c r="BH22" s="63"/>
      <c r="BI22" s="46" t="str">
        <f t="shared" si="111"/>
        <v/>
      </c>
      <c r="BJ22" s="172"/>
      <c r="BK22" s="172"/>
      <c r="BL22" s="172"/>
      <c r="BM22" s="172"/>
      <c r="BN22" s="172"/>
      <c r="BO22" s="172"/>
      <c r="BP22" s="172"/>
      <c r="BQ22" s="172"/>
      <c r="BR22" s="172"/>
      <c r="BS22" s="172"/>
      <c r="BT22" s="172"/>
      <c r="BU22" s="172"/>
      <c r="BV22" s="172"/>
      <c r="BW22" s="178"/>
      <c r="BZ22" s="117"/>
    </row>
    <row r="23" spans="1:82" ht="12" hidden="1" customHeight="1">
      <c r="A23" s="269"/>
      <c r="B23" s="191"/>
      <c r="C23" s="119" t="str">
        <f t="shared" si="90"/>
        <v/>
      </c>
      <c r="D23" s="74">
        <f t="shared" si="86"/>
        <v>0</v>
      </c>
      <c r="E23" s="74" t="s">
        <v>31</v>
      </c>
      <c r="F23" s="74">
        <f t="shared" si="91"/>
        <v>0</v>
      </c>
      <c r="G23" s="90" t="str">
        <f t="shared" si="92"/>
        <v/>
      </c>
      <c r="H23" s="236"/>
      <c r="I23" s="74" t="str">
        <f t="shared" si="93"/>
        <v/>
      </c>
      <c r="J23" s="74">
        <f t="shared" si="87"/>
        <v>0</v>
      </c>
      <c r="K23" s="74" t="s">
        <v>31</v>
      </c>
      <c r="L23" s="75">
        <f t="shared" si="94"/>
        <v>0</v>
      </c>
      <c r="M23" s="90" t="str">
        <f t="shared" si="95"/>
        <v/>
      </c>
      <c r="N23" s="191"/>
      <c r="O23" s="74" t="str">
        <f t="shared" si="96"/>
        <v/>
      </c>
      <c r="P23" s="74">
        <f t="shared" si="88"/>
        <v>0</v>
      </c>
      <c r="Q23" s="74" t="s">
        <v>31</v>
      </c>
      <c r="R23" s="75">
        <f t="shared" si="97"/>
        <v>0</v>
      </c>
      <c r="S23" s="90" t="str">
        <f t="shared" si="98"/>
        <v/>
      </c>
      <c r="T23" s="191"/>
      <c r="U23" s="72" t="str">
        <f t="shared" si="99"/>
        <v/>
      </c>
      <c r="V23" s="74">
        <f t="shared" si="89"/>
        <v>0</v>
      </c>
      <c r="W23" s="74" t="s">
        <v>31</v>
      </c>
      <c r="X23" s="75">
        <f t="shared" si="100"/>
        <v>0</v>
      </c>
      <c r="Y23" s="90" t="str">
        <f t="shared" si="101"/>
        <v/>
      </c>
      <c r="Z23" s="196"/>
      <c r="AA23" s="198"/>
      <c r="AB23" s="198"/>
      <c r="AC23" s="198"/>
      <c r="AD23" s="198"/>
      <c r="AE23" s="204"/>
      <c r="AF23" s="191"/>
      <c r="AG23" s="46" t="str">
        <f t="shared" si="102"/>
        <v/>
      </c>
      <c r="AH23" s="76"/>
      <c r="AI23" s="46" t="s">
        <v>31</v>
      </c>
      <c r="AJ23" s="77"/>
      <c r="AK23" s="46" t="str">
        <f t="shared" si="103"/>
        <v/>
      </c>
      <c r="AL23" s="191"/>
      <c r="AM23" s="46" t="str">
        <f t="shared" si="104"/>
        <v/>
      </c>
      <c r="AN23" s="76"/>
      <c r="AO23" s="68" t="s">
        <v>31</v>
      </c>
      <c r="AP23" s="77"/>
      <c r="AQ23" s="46" t="str">
        <f t="shared" si="105"/>
        <v/>
      </c>
      <c r="AR23" s="191"/>
      <c r="AS23" s="46" t="str">
        <f t="shared" si="106"/>
        <v/>
      </c>
      <c r="AT23" s="76"/>
      <c r="AU23" s="68" t="s">
        <v>31</v>
      </c>
      <c r="AV23" s="77"/>
      <c r="AW23" s="46" t="str">
        <f t="shared" si="107"/>
        <v/>
      </c>
      <c r="AX23" s="191"/>
      <c r="AY23" s="46" t="str">
        <f t="shared" si="108"/>
        <v/>
      </c>
      <c r="AZ23" s="76"/>
      <c r="BA23" s="68" t="s">
        <v>31</v>
      </c>
      <c r="BB23" s="77"/>
      <c r="BC23" s="46" t="str">
        <f t="shared" si="109"/>
        <v/>
      </c>
      <c r="BD23" s="191"/>
      <c r="BE23" s="46" t="str">
        <f t="shared" si="110"/>
        <v/>
      </c>
      <c r="BF23" s="76"/>
      <c r="BG23" s="68" t="s">
        <v>31</v>
      </c>
      <c r="BH23" s="77"/>
      <c r="BI23" s="46" t="str">
        <f t="shared" si="111"/>
        <v/>
      </c>
      <c r="BJ23" s="173"/>
      <c r="BK23" s="173"/>
      <c r="BL23" s="173"/>
      <c r="BM23" s="173"/>
      <c r="BN23" s="173"/>
      <c r="BO23" s="173"/>
      <c r="BP23" s="173"/>
      <c r="BQ23" s="173"/>
      <c r="BR23" s="173"/>
      <c r="BS23" s="173"/>
      <c r="BT23" s="173"/>
      <c r="BU23" s="173"/>
      <c r="BV23" s="173"/>
      <c r="BW23" s="250"/>
      <c r="BZ23" s="117"/>
    </row>
    <row r="24" spans="1:82" ht="12" hidden="1" customHeight="1">
      <c r="A24" s="120">
        <f>Z2</f>
        <v>0</v>
      </c>
      <c r="B24" s="270">
        <f>$AF$4</f>
        <v>0</v>
      </c>
      <c r="C24" s="121"/>
      <c r="D24" s="35" t="str">
        <f t="shared" ref="D24:D27" si="112">AJ4</f>
        <v/>
      </c>
      <c r="E24" s="35" t="s">
        <v>31</v>
      </c>
      <c r="F24" s="35" t="str">
        <f>AG4</f>
        <v/>
      </c>
      <c r="G24" s="115"/>
      <c r="H24" s="259" t="str">
        <f>AF8</f>
        <v>⑥</v>
      </c>
      <c r="I24" s="35"/>
      <c r="J24" s="35" t="str">
        <f t="shared" ref="J24:J27" si="113">AJ8</f>
        <v/>
      </c>
      <c r="K24" s="35" t="s">
        <v>31</v>
      </c>
      <c r="L24" s="114" t="str">
        <f>AG8</f>
        <v/>
      </c>
      <c r="M24" s="115"/>
      <c r="N24" s="167">
        <f>$AF$12</f>
        <v>0</v>
      </c>
      <c r="O24" s="35"/>
      <c r="P24" s="35" t="str">
        <f t="shared" ref="P24:P27" si="114">AJ12</f>
        <v/>
      </c>
      <c r="Q24" s="35" t="s">
        <v>31</v>
      </c>
      <c r="R24" s="114" t="str">
        <f>AG12</f>
        <v/>
      </c>
      <c r="S24" s="115"/>
      <c r="T24" s="167" t="str">
        <f>AF16</f>
        <v>⑫</v>
      </c>
      <c r="U24" s="32"/>
      <c r="V24" s="35" t="str">
        <f t="shared" ref="V24:V27" si="115">AJ16</f>
        <v/>
      </c>
      <c r="W24" s="35" t="s">
        <v>31</v>
      </c>
      <c r="X24" s="114" t="str">
        <f>AG16</f>
        <v/>
      </c>
      <c r="Y24" s="115"/>
      <c r="Z24" s="167" t="str">
        <f>AF20</f>
        <v>⑩</v>
      </c>
      <c r="AA24" s="32"/>
      <c r="AB24" s="35" t="str">
        <f t="shared" ref="AB24:AB27" si="116">AJ20</f>
        <v/>
      </c>
      <c r="AC24" s="35" t="s">
        <v>31</v>
      </c>
      <c r="AD24" s="114" t="str">
        <f>AG20</f>
        <v/>
      </c>
      <c r="AE24" s="115"/>
      <c r="AF24" s="200"/>
      <c r="AG24" s="201"/>
      <c r="AH24" s="201"/>
      <c r="AI24" s="201"/>
      <c r="AJ24" s="201"/>
      <c r="AK24" s="202"/>
      <c r="AL24" s="205" t="s">
        <v>29</v>
      </c>
      <c r="AM24" s="26" t="str">
        <f>IF(AN25="","",SUM(AM25:AM27))</f>
        <v/>
      </c>
      <c r="AN24" s="29"/>
      <c r="AO24" s="80" t="s">
        <v>31</v>
      </c>
      <c r="AP24" s="26" t="str">
        <f>IF(AP25="","",SUM(AQ25:AQ27))</f>
        <v/>
      </c>
      <c r="AQ24" s="29"/>
      <c r="AR24" s="170"/>
      <c r="AS24" s="33" t="str">
        <f>IF(AT25="","",SUM(AS25:AS27))</f>
        <v/>
      </c>
      <c r="AT24" s="34"/>
      <c r="AU24" s="54" t="s">
        <v>31</v>
      </c>
      <c r="AV24" s="33" t="str">
        <f>IF(AV25="","",SUM(AW25:AW27))</f>
        <v/>
      </c>
      <c r="AW24" s="34"/>
      <c r="AX24" s="205"/>
      <c r="AY24" s="26" t="str">
        <f>IF(AZ25="","",SUM(AY25:AY27))</f>
        <v/>
      </c>
      <c r="AZ24" s="29"/>
      <c r="BA24" s="80" t="s">
        <v>31</v>
      </c>
      <c r="BB24" s="26" t="str">
        <f>IF(BB25="","",SUM(BC25:BC27))</f>
        <v/>
      </c>
      <c r="BC24" s="29"/>
      <c r="BD24" s="205"/>
      <c r="BE24" s="26" t="str">
        <f>IF(BF25="","",SUM(BE25:BE27))</f>
        <v/>
      </c>
      <c r="BF24" s="29"/>
      <c r="BG24" s="80" t="s">
        <v>31</v>
      </c>
      <c r="BH24" s="26" t="str">
        <f>IF(BH25="","",SUM(BI25:BI27))</f>
        <v/>
      </c>
      <c r="BI24" s="29"/>
      <c r="BJ24" s="171">
        <f>SUMPRODUCT((J24=2)+(P24=2)+(V24=2)+(AB24=2)+(D24=2)+(AM24=2)+(AS24=2)+(AY24=2)+(BE24=2))</f>
        <v>0</v>
      </c>
      <c r="BK24" s="254" t="s">
        <v>31</v>
      </c>
      <c r="BL24" s="171">
        <f>SUMPRODUCT((L24=2)+(R24=2)+(X24=2)+(F24=2)+(AD24=2)+(AP24=2)+(AV24=2)+(BB24=2)+(BH24=2))</f>
        <v>0</v>
      </c>
      <c r="BM24" s="254" t="s">
        <v>31</v>
      </c>
      <c r="BN24" s="171">
        <f>SUMPRODUCT((N24=2)+(T24=2)+(Z24=2)+(H24=2)+(AF24=2)+(AR24=2)+(AX24=2)+(BD24=2)+(BJ24=2))</f>
        <v>0</v>
      </c>
      <c r="BO24" s="180">
        <f>SUM(BJ24*2)+BL24</f>
        <v>0</v>
      </c>
      <c r="BP24" s="248">
        <f>SUM(D24,J24,P24,V24,AB24,AM24,AS24,AY24,BE24)</f>
        <v>0</v>
      </c>
      <c r="BQ24" s="248" t="s">
        <v>31</v>
      </c>
      <c r="BR24" s="248">
        <f>SUM(F24,L24,R24,X24,AD24,AP24,AV24,BB24,BH24)</f>
        <v>0</v>
      </c>
      <c r="BS24" s="176" t="e">
        <f>SUM(BP24/BR24)</f>
        <v>#DIV/0!</v>
      </c>
      <c r="BT24" s="248">
        <f>SUM(J25,J26,J27,P25,P26,P27,V25,V26,V27,AB25,AB26,AB27,AH25,AH26,AH27,AN25,AN26,AN27,AT25,AT26,AT27,AZ25,AZ26,AZ27,BF25,BF26,BF27,D25,D26,D27)</f>
        <v>0</v>
      </c>
      <c r="BU24" s="248">
        <f>SUM(F25,F26,F27,L25,L26,L27,R25,R26,R27,X25,X26,X27,AD25,AD26,AD27,AJ25,AJ26,AJ27,AP25,AP26,AP27,AV25,AV26,AV27,BB25,BB26,BB27,BH25,BH26,BH27)</f>
        <v>0</v>
      </c>
      <c r="BV24" s="176" t="e">
        <f>SUM(BT24/BU24)</f>
        <v>#DIV/0!</v>
      </c>
      <c r="BW24" s="249">
        <f>$BX24</f>
        <v>5</v>
      </c>
      <c r="BX24" s="38">
        <f>RANK(CB24,CB$4:CB$43)</f>
        <v>5</v>
      </c>
      <c r="BY24" s="38">
        <f>BO24</f>
        <v>0</v>
      </c>
      <c r="BZ24" s="117">
        <f>IF(BP24=0,0,IF(BR24=0,9,BS24))</f>
        <v>0</v>
      </c>
      <c r="CA24" s="38">
        <f>IF(BT24=0,0,BV24)</f>
        <v>0</v>
      </c>
      <c r="CB24" s="38">
        <f>BJ24+0.01*BZ24+0.00001*CA24</f>
        <v>0</v>
      </c>
    </row>
    <row r="25" spans="1:82" ht="12" hidden="1" customHeight="1">
      <c r="A25" s="267">
        <f>AF3</f>
        <v>0</v>
      </c>
      <c r="B25" s="168"/>
      <c r="C25" s="118" t="str">
        <f t="shared" ref="C25:C27" si="117">AK5</f>
        <v/>
      </c>
      <c r="D25" s="53">
        <f t="shared" si="112"/>
        <v>0</v>
      </c>
      <c r="E25" s="53" t="s">
        <v>31</v>
      </c>
      <c r="F25" s="53">
        <f t="shared" ref="F25:F27" si="118">AH5</f>
        <v>0</v>
      </c>
      <c r="G25" s="86" t="str">
        <f t="shared" ref="G25:G27" si="119">AG5</f>
        <v/>
      </c>
      <c r="H25" s="235"/>
      <c r="I25" s="53" t="str">
        <f t="shared" ref="I25:I27" si="120">AK9</f>
        <v/>
      </c>
      <c r="J25" s="53">
        <f t="shared" si="113"/>
        <v>0</v>
      </c>
      <c r="K25" s="53" t="s">
        <v>31</v>
      </c>
      <c r="L25" s="62">
        <f t="shared" ref="L25:L27" si="121">AH9</f>
        <v>0</v>
      </c>
      <c r="M25" s="86" t="str">
        <f t="shared" ref="M25:M27" si="122">AG9</f>
        <v/>
      </c>
      <c r="N25" s="168"/>
      <c r="O25" s="53" t="str">
        <f t="shared" ref="O25:O27" si="123">AK13</f>
        <v/>
      </c>
      <c r="P25" s="53">
        <f t="shared" si="114"/>
        <v>0</v>
      </c>
      <c r="Q25" s="53" t="s">
        <v>31</v>
      </c>
      <c r="R25" s="62">
        <f t="shared" ref="R25:R27" si="124">AH13</f>
        <v>0</v>
      </c>
      <c r="S25" s="86">
        <f t="shared" ref="S25:S27" si="125">AG13</f>
        <v>0</v>
      </c>
      <c r="T25" s="168"/>
      <c r="U25" s="50" t="str">
        <f t="shared" ref="U25:U27" si="126">AK17</f>
        <v/>
      </c>
      <c r="V25" s="53">
        <f t="shared" si="115"/>
        <v>0</v>
      </c>
      <c r="W25" s="53" t="s">
        <v>31</v>
      </c>
      <c r="X25" s="62">
        <f t="shared" ref="X25:X27" si="127">AH17</f>
        <v>0</v>
      </c>
      <c r="Y25" s="86" t="str">
        <f t="shared" ref="Y25:Y27" si="128">AG17</f>
        <v/>
      </c>
      <c r="Z25" s="168"/>
      <c r="AA25" s="50" t="str">
        <f t="shared" ref="AA25:AA27" si="129">AK21</f>
        <v/>
      </c>
      <c r="AB25" s="53">
        <f t="shared" si="116"/>
        <v>0</v>
      </c>
      <c r="AC25" s="53" t="s">
        <v>31</v>
      </c>
      <c r="AD25" s="62">
        <f t="shared" ref="AD25:AD27" si="130">AH21</f>
        <v>0</v>
      </c>
      <c r="AE25" s="86" t="str">
        <f t="shared" ref="AE25:AE27" si="131">AG21</f>
        <v/>
      </c>
      <c r="AF25" s="195"/>
      <c r="AG25" s="189"/>
      <c r="AH25" s="189"/>
      <c r="AI25" s="189"/>
      <c r="AJ25" s="189"/>
      <c r="AK25" s="203"/>
      <c r="AL25" s="168"/>
      <c r="AM25" s="46" t="str">
        <f t="shared" ref="AM25:AM27" si="132">IF(AN25="","",IF(AN25&gt;AP25,1,0))</f>
        <v/>
      </c>
      <c r="AN25" s="56"/>
      <c r="AO25" s="46" t="s">
        <v>31</v>
      </c>
      <c r="AP25" s="58"/>
      <c r="AQ25" s="46" t="str">
        <f t="shared" ref="AQ25:AQ27" si="133">IF(AP25="","",IF(AP25&gt;AN25,1,0))</f>
        <v/>
      </c>
      <c r="AR25" s="168"/>
      <c r="AS25" s="53" t="str">
        <f t="shared" ref="AS25:AS27" si="134">IF(AT25="","",IF(AT25&gt;AV25,1,0))</f>
        <v/>
      </c>
      <c r="AT25" s="54"/>
      <c r="AU25" s="53" t="s">
        <v>31</v>
      </c>
      <c r="AV25" s="55"/>
      <c r="AW25" s="53" t="str">
        <f t="shared" ref="AW25:AW27" si="135">IF(AV25="","",IF(AV25&gt;AT25,1,0))</f>
        <v/>
      </c>
      <c r="AX25" s="168"/>
      <c r="AY25" s="46" t="str">
        <f t="shared" ref="AY25:AY27" si="136">IF(AZ25="","",IF(AZ25&gt;BB25,1,0))</f>
        <v/>
      </c>
      <c r="AZ25" s="56"/>
      <c r="BA25" s="46" t="s">
        <v>31</v>
      </c>
      <c r="BB25" s="58"/>
      <c r="BC25" s="46" t="str">
        <f t="shared" ref="BC25:BC27" si="137">IF(BB25="","",IF(BB25&gt;AZ25,1,0))</f>
        <v/>
      </c>
      <c r="BD25" s="168"/>
      <c r="BE25" s="46" t="str">
        <f t="shared" ref="BE25:BE27" si="138">IF(BF25="","",IF(BF25&gt;BH25,1,0))</f>
        <v/>
      </c>
      <c r="BF25" s="56"/>
      <c r="BG25" s="46" t="s">
        <v>31</v>
      </c>
      <c r="BH25" s="58"/>
      <c r="BI25" s="46" t="str">
        <f t="shared" ref="BI25:BI27" si="139">IF(BH25="","",IF(BH25&gt;BF25,1,0))</f>
        <v/>
      </c>
      <c r="BJ25" s="172"/>
      <c r="BK25" s="172"/>
      <c r="BL25" s="172"/>
      <c r="BM25" s="172"/>
      <c r="BN25" s="172"/>
      <c r="BO25" s="172"/>
      <c r="BP25" s="172"/>
      <c r="BQ25" s="172"/>
      <c r="BR25" s="172"/>
      <c r="BS25" s="172"/>
      <c r="BT25" s="172"/>
      <c r="BU25" s="172"/>
      <c r="BV25" s="172"/>
      <c r="BW25" s="178"/>
      <c r="BZ25" s="117"/>
    </row>
    <row r="26" spans="1:82" ht="12" hidden="1" customHeight="1">
      <c r="A26" s="268"/>
      <c r="B26" s="168"/>
      <c r="C26" s="118" t="str">
        <f t="shared" si="117"/>
        <v/>
      </c>
      <c r="D26" s="53">
        <f t="shared" si="112"/>
        <v>0</v>
      </c>
      <c r="E26" s="53" t="s">
        <v>31</v>
      </c>
      <c r="F26" s="53">
        <f t="shared" si="118"/>
        <v>0</v>
      </c>
      <c r="G26" s="86" t="str">
        <f t="shared" si="119"/>
        <v/>
      </c>
      <c r="H26" s="235"/>
      <c r="I26" s="53" t="str">
        <f t="shared" si="120"/>
        <v/>
      </c>
      <c r="J26" s="53">
        <f t="shared" si="113"/>
        <v>0</v>
      </c>
      <c r="K26" s="53"/>
      <c r="L26" s="62">
        <f t="shared" si="121"/>
        <v>0</v>
      </c>
      <c r="M26" s="86" t="str">
        <f t="shared" si="122"/>
        <v/>
      </c>
      <c r="N26" s="168"/>
      <c r="O26" s="53" t="str">
        <f t="shared" si="123"/>
        <v/>
      </c>
      <c r="P26" s="53">
        <f t="shared" si="114"/>
        <v>0</v>
      </c>
      <c r="Q26" s="53"/>
      <c r="R26" s="62">
        <f t="shared" si="124"/>
        <v>0</v>
      </c>
      <c r="S26" s="86">
        <f t="shared" si="125"/>
        <v>0</v>
      </c>
      <c r="T26" s="168"/>
      <c r="U26" s="50" t="str">
        <f t="shared" si="126"/>
        <v/>
      </c>
      <c r="V26" s="53">
        <f t="shared" si="115"/>
        <v>0</v>
      </c>
      <c r="W26" s="53"/>
      <c r="X26" s="62">
        <f t="shared" si="127"/>
        <v>0</v>
      </c>
      <c r="Y26" s="86" t="str">
        <f t="shared" si="128"/>
        <v/>
      </c>
      <c r="Z26" s="168"/>
      <c r="AA26" s="50" t="str">
        <f t="shared" si="129"/>
        <v/>
      </c>
      <c r="AB26" s="53">
        <f t="shared" si="116"/>
        <v>0</v>
      </c>
      <c r="AC26" s="53"/>
      <c r="AD26" s="62">
        <f t="shared" si="130"/>
        <v>0</v>
      </c>
      <c r="AE26" s="86" t="str">
        <f t="shared" si="131"/>
        <v/>
      </c>
      <c r="AF26" s="195"/>
      <c r="AG26" s="189"/>
      <c r="AH26" s="189"/>
      <c r="AI26" s="189"/>
      <c r="AJ26" s="189"/>
      <c r="AK26" s="203"/>
      <c r="AL26" s="168"/>
      <c r="AM26" s="46" t="str">
        <f t="shared" si="132"/>
        <v/>
      </c>
      <c r="AN26" s="57"/>
      <c r="AO26" s="46"/>
      <c r="AP26" s="63"/>
      <c r="AQ26" s="46" t="str">
        <f t="shared" si="133"/>
        <v/>
      </c>
      <c r="AR26" s="168"/>
      <c r="AS26" s="53" t="str">
        <f t="shared" si="134"/>
        <v/>
      </c>
      <c r="AT26" s="53"/>
      <c r="AU26" s="53" t="s">
        <v>31</v>
      </c>
      <c r="AV26" s="62"/>
      <c r="AW26" s="53" t="str">
        <f t="shared" si="135"/>
        <v/>
      </c>
      <c r="AX26" s="168"/>
      <c r="AY26" s="46" t="str">
        <f t="shared" si="136"/>
        <v/>
      </c>
      <c r="AZ26" s="57"/>
      <c r="BA26" s="46" t="s">
        <v>31</v>
      </c>
      <c r="BB26" s="63"/>
      <c r="BC26" s="46" t="str">
        <f t="shared" si="137"/>
        <v/>
      </c>
      <c r="BD26" s="168"/>
      <c r="BE26" s="46" t="str">
        <f t="shared" si="138"/>
        <v/>
      </c>
      <c r="BF26" s="57"/>
      <c r="BG26" s="46" t="s">
        <v>31</v>
      </c>
      <c r="BH26" s="63"/>
      <c r="BI26" s="46" t="str">
        <f t="shared" si="139"/>
        <v/>
      </c>
      <c r="BJ26" s="172"/>
      <c r="BK26" s="172"/>
      <c r="BL26" s="172"/>
      <c r="BM26" s="172"/>
      <c r="BN26" s="172"/>
      <c r="BO26" s="172"/>
      <c r="BP26" s="172"/>
      <c r="BQ26" s="172"/>
      <c r="BR26" s="172"/>
      <c r="BS26" s="172"/>
      <c r="BT26" s="172"/>
      <c r="BU26" s="172"/>
      <c r="BV26" s="172"/>
      <c r="BW26" s="178"/>
      <c r="BZ26" s="117"/>
    </row>
    <row r="27" spans="1:82" ht="12" hidden="1" customHeight="1">
      <c r="A27" s="269"/>
      <c r="B27" s="191"/>
      <c r="C27" s="119" t="str">
        <f t="shared" si="117"/>
        <v/>
      </c>
      <c r="D27" s="74">
        <f t="shared" si="112"/>
        <v>0</v>
      </c>
      <c r="E27" s="74" t="s">
        <v>31</v>
      </c>
      <c r="F27" s="74">
        <f t="shared" si="118"/>
        <v>0</v>
      </c>
      <c r="G27" s="90" t="str">
        <f t="shared" si="119"/>
        <v/>
      </c>
      <c r="H27" s="236"/>
      <c r="I27" s="74" t="str">
        <f t="shared" si="120"/>
        <v/>
      </c>
      <c r="J27" s="74">
        <f t="shared" si="113"/>
        <v>0</v>
      </c>
      <c r="K27" s="74" t="s">
        <v>31</v>
      </c>
      <c r="L27" s="75">
        <f t="shared" si="121"/>
        <v>0</v>
      </c>
      <c r="M27" s="90" t="str">
        <f t="shared" si="122"/>
        <v/>
      </c>
      <c r="N27" s="191"/>
      <c r="O27" s="74" t="str">
        <f t="shared" si="123"/>
        <v/>
      </c>
      <c r="P27" s="74">
        <f t="shared" si="114"/>
        <v>0</v>
      </c>
      <c r="Q27" s="74" t="s">
        <v>31</v>
      </c>
      <c r="R27" s="75">
        <f t="shared" si="124"/>
        <v>0</v>
      </c>
      <c r="S27" s="90" t="str">
        <f t="shared" si="125"/>
        <v/>
      </c>
      <c r="T27" s="191"/>
      <c r="U27" s="72" t="str">
        <f t="shared" si="126"/>
        <v/>
      </c>
      <c r="V27" s="74">
        <f t="shared" si="115"/>
        <v>0</v>
      </c>
      <c r="W27" s="74" t="s">
        <v>31</v>
      </c>
      <c r="X27" s="75">
        <f t="shared" si="127"/>
        <v>0</v>
      </c>
      <c r="Y27" s="90" t="str">
        <f t="shared" si="128"/>
        <v/>
      </c>
      <c r="Z27" s="191"/>
      <c r="AA27" s="72" t="str">
        <f t="shared" si="129"/>
        <v/>
      </c>
      <c r="AB27" s="74">
        <f t="shared" si="116"/>
        <v>0</v>
      </c>
      <c r="AC27" s="74" t="s">
        <v>31</v>
      </c>
      <c r="AD27" s="75">
        <f t="shared" si="130"/>
        <v>0</v>
      </c>
      <c r="AE27" s="90" t="str">
        <f t="shared" si="131"/>
        <v/>
      </c>
      <c r="AF27" s="196"/>
      <c r="AG27" s="198"/>
      <c r="AH27" s="198"/>
      <c r="AI27" s="198"/>
      <c r="AJ27" s="198"/>
      <c r="AK27" s="204"/>
      <c r="AL27" s="191"/>
      <c r="AM27" s="46" t="str">
        <f t="shared" si="132"/>
        <v/>
      </c>
      <c r="AN27" s="76"/>
      <c r="AO27" s="68" t="s">
        <v>31</v>
      </c>
      <c r="AP27" s="77"/>
      <c r="AQ27" s="46" t="str">
        <f t="shared" si="133"/>
        <v/>
      </c>
      <c r="AR27" s="191"/>
      <c r="AS27" s="53" t="str">
        <f t="shared" si="134"/>
        <v/>
      </c>
      <c r="AT27" s="74"/>
      <c r="AU27" s="74" t="s">
        <v>31</v>
      </c>
      <c r="AV27" s="75"/>
      <c r="AW27" s="53" t="str">
        <f t="shared" si="135"/>
        <v/>
      </c>
      <c r="AX27" s="191"/>
      <c r="AY27" s="46" t="str">
        <f t="shared" si="136"/>
        <v/>
      </c>
      <c r="AZ27" s="76"/>
      <c r="BA27" s="68" t="s">
        <v>31</v>
      </c>
      <c r="BB27" s="77"/>
      <c r="BC27" s="46" t="str">
        <f t="shared" si="137"/>
        <v/>
      </c>
      <c r="BD27" s="191"/>
      <c r="BE27" s="46" t="str">
        <f t="shared" si="138"/>
        <v/>
      </c>
      <c r="BF27" s="76"/>
      <c r="BG27" s="68" t="s">
        <v>31</v>
      </c>
      <c r="BH27" s="77"/>
      <c r="BI27" s="46" t="str">
        <f t="shared" si="139"/>
        <v/>
      </c>
      <c r="BJ27" s="173"/>
      <c r="BK27" s="173"/>
      <c r="BL27" s="173"/>
      <c r="BM27" s="173"/>
      <c r="BN27" s="173"/>
      <c r="BO27" s="173"/>
      <c r="BP27" s="173"/>
      <c r="BQ27" s="173"/>
      <c r="BR27" s="173"/>
      <c r="BS27" s="173"/>
      <c r="BT27" s="173"/>
      <c r="BU27" s="173"/>
      <c r="BV27" s="173"/>
      <c r="BW27" s="250"/>
      <c r="BZ27" s="117"/>
    </row>
    <row r="28" spans="1:82" ht="12" hidden="1" customHeight="1">
      <c r="A28" s="111">
        <f>AF2</f>
        <v>0</v>
      </c>
      <c r="B28" s="270">
        <f>$AL$4</f>
        <v>0</v>
      </c>
      <c r="C28" s="121"/>
      <c r="D28" s="35" t="str">
        <f t="shared" ref="D28:D31" si="140">AP4</f>
        <v/>
      </c>
      <c r="E28" s="35" t="s">
        <v>31</v>
      </c>
      <c r="F28" s="35" t="str">
        <f>AM4</f>
        <v/>
      </c>
      <c r="G28" s="115"/>
      <c r="H28" s="259" t="str">
        <f>AL8</f>
        <v>⑭</v>
      </c>
      <c r="I28" s="35"/>
      <c r="J28" s="35" t="str">
        <f>$AP$8</f>
        <v/>
      </c>
      <c r="K28" s="35" t="s">
        <v>31</v>
      </c>
      <c r="L28" s="114" t="str">
        <f>$AM$8</f>
        <v/>
      </c>
      <c r="M28" s="115"/>
      <c r="N28" s="167" t="str">
        <f>AL12</f>
        <v>⑪</v>
      </c>
      <c r="O28" s="35"/>
      <c r="P28" s="35" t="str">
        <f t="shared" ref="P28:P31" si="141">AP12</f>
        <v/>
      </c>
      <c r="Q28" s="35" t="s">
        <v>31</v>
      </c>
      <c r="R28" s="114" t="str">
        <f>AM12</f>
        <v/>
      </c>
      <c r="S28" s="115"/>
      <c r="T28" s="167">
        <f>$AL$16</f>
        <v>0</v>
      </c>
      <c r="U28" s="32"/>
      <c r="V28" s="35" t="str">
        <f t="shared" ref="V28:V31" si="142">AP16</f>
        <v/>
      </c>
      <c r="W28" s="35" t="s">
        <v>31</v>
      </c>
      <c r="X28" s="114" t="str">
        <f>AM16</f>
        <v/>
      </c>
      <c r="Y28" s="115"/>
      <c r="Z28" s="167"/>
      <c r="AA28" s="32"/>
      <c r="AB28" s="35" t="str">
        <f t="shared" ref="AB28:AB31" si="143">AP20</f>
        <v/>
      </c>
      <c r="AC28" s="35" t="s">
        <v>31</v>
      </c>
      <c r="AD28" s="114" t="str">
        <f>AM20</f>
        <v/>
      </c>
      <c r="AE28" s="115"/>
      <c r="AF28" s="167" t="str">
        <f>AL24</f>
        <v>③</v>
      </c>
      <c r="AG28" s="35"/>
      <c r="AH28" s="35" t="str">
        <f t="shared" ref="AH28:AH31" si="144">AP24</f>
        <v/>
      </c>
      <c r="AI28" s="35" t="s">
        <v>31</v>
      </c>
      <c r="AJ28" s="114" t="str">
        <f>AM24</f>
        <v/>
      </c>
      <c r="AK28" s="115"/>
      <c r="AL28" s="200"/>
      <c r="AM28" s="201"/>
      <c r="AN28" s="201"/>
      <c r="AO28" s="201"/>
      <c r="AP28" s="201"/>
      <c r="AQ28" s="202"/>
      <c r="AR28" s="205" t="s">
        <v>41</v>
      </c>
      <c r="AS28" s="26" t="str">
        <f>IF(AT29="","",SUM(AS29:AS31))</f>
        <v/>
      </c>
      <c r="AT28" s="29"/>
      <c r="AU28" s="80" t="s">
        <v>31</v>
      </c>
      <c r="AV28" s="26" t="str">
        <f>IF(AV29="","",SUM(AW29:AW31))</f>
        <v/>
      </c>
      <c r="AW28" s="29"/>
      <c r="AX28" s="205"/>
      <c r="AY28" s="26" t="str">
        <f>IF(AZ29="","",SUM(AY29:AY31))</f>
        <v/>
      </c>
      <c r="AZ28" s="29"/>
      <c r="BA28" s="80" t="s">
        <v>31</v>
      </c>
      <c r="BB28" s="26" t="str">
        <f>IF(BB29="","",SUM(BC29:BC31))</f>
        <v/>
      </c>
      <c r="BC28" s="29"/>
      <c r="BD28" s="205"/>
      <c r="BE28" s="26" t="str">
        <f>IF(BF29="","",SUM(BE29:BE31))</f>
        <v/>
      </c>
      <c r="BF28" s="29"/>
      <c r="BG28" s="80" t="s">
        <v>31</v>
      </c>
      <c r="BH28" s="26" t="str">
        <f>IF(BH29="","",SUM(BI29:BI31))</f>
        <v/>
      </c>
      <c r="BI28" s="29"/>
      <c r="BJ28" s="171">
        <f>SUMPRODUCT((J28=2)+(D28=2)+(P28=2)+(V28=2)+(AB28=2)+(AH28=2)+(AS28=2)+(AY28=2)+(BE28=2))</f>
        <v>0</v>
      </c>
      <c r="BK28" s="254" t="s">
        <v>31</v>
      </c>
      <c r="BL28" s="171">
        <f>SUMPRODUCT((L28=2)+(R28=2)+(X28=2)+(AD28=2)+(AJ28=2)+(AP28=2)+(AV28=2)+(BB28=2)+(BH28=2))</f>
        <v>0</v>
      </c>
      <c r="BM28" s="254" t="s">
        <v>31</v>
      </c>
      <c r="BN28" s="171">
        <f>SUMPRODUCT((N28=2)+(T28=2)+(Z28=2)+(AF28=2)+(AL28=2)+(AR28=2)+(AX28=2)+(BD28=2)+(BJ28=2))</f>
        <v>0</v>
      </c>
      <c r="BO28" s="180">
        <f>SUM(BJ28*2)+BL28</f>
        <v>0</v>
      </c>
      <c r="BP28" s="248">
        <f>SUM(D28,J28,V28,AB28,AH28,P28,AS28,AY28,BE28)</f>
        <v>0</v>
      </c>
      <c r="BQ28" s="248" t="s">
        <v>31</v>
      </c>
      <c r="BR28" s="248">
        <f>SUM(F28,L28,R28,X28,AD28,AJ28,AP28,AV28,BB28,BH28)</f>
        <v>0</v>
      </c>
      <c r="BS28" s="176" t="e">
        <f>SUM(BP28/BR28)</f>
        <v>#DIV/0!</v>
      </c>
      <c r="BT28" s="248">
        <f>SUM(J29,J30,J31,P29,P30,P31,V29,V30,V31,AB29,AB30,AB31,AH29,AH30,AH31,AN29,AN30,AN31,AT29,AT30,AT31,AZ29,AZ30,AZ31,BF29,BF30,BF31,D29,D30,D31)</f>
        <v>0</v>
      </c>
      <c r="BU28" s="248">
        <f>SUM(F29,F30,F31,L29,L30,L31,R29,R30,R31,X29,X30,X31,AD29,AD30,AD31,AJ29,AJ30,AJ31,AP29,AP30,AP31,AV29,AV30,AV31,BB29,BB30,BB31,BH29,BH30,BH31)</f>
        <v>0</v>
      </c>
      <c r="BV28" s="176" t="e">
        <f>SUM(BT28/BU28)</f>
        <v>#DIV/0!</v>
      </c>
      <c r="BW28" s="249">
        <f>$BX28</f>
        <v>5</v>
      </c>
      <c r="BX28" s="38">
        <f>RANK(CB28,CB$4:CB$43)</f>
        <v>5</v>
      </c>
      <c r="BY28" s="38">
        <f>BO28</f>
        <v>0</v>
      </c>
      <c r="BZ28" s="117">
        <f>IF(BP28=0,0,IF(BR28=0,9,BS28))</f>
        <v>0</v>
      </c>
      <c r="CA28" s="38">
        <f>IF(BT28=0,0,BV28)</f>
        <v>0</v>
      </c>
      <c r="CB28" s="38">
        <f>BJ28+0.01*BZ28+0.00001*CA28</f>
        <v>0</v>
      </c>
    </row>
    <row r="29" spans="1:82" ht="12" hidden="1" customHeight="1">
      <c r="A29" s="271">
        <f>AL3</f>
        <v>0</v>
      </c>
      <c r="B29" s="168"/>
      <c r="C29" s="118" t="str">
        <f t="shared" ref="C29:C31" si="145">AQ5</f>
        <v/>
      </c>
      <c r="D29" s="53">
        <f t="shared" si="140"/>
        <v>0</v>
      </c>
      <c r="E29" s="53" t="s">
        <v>31</v>
      </c>
      <c r="F29" s="53">
        <f t="shared" ref="F29:F31" si="146">AN5</f>
        <v>0</v>
      </c>
      <c r="G29" s="86" t="str">
        <f t="shared" ref="G29:G31" si="147">AM5</f>
        <v/>
      </c>
      <c r="H29" s="235"/>
      <c r="I29" s="53" t="str">
        <f t="shared" ref="I29:I31" si="148">AQ5</f>
        <v/>
      </c>
      <c r="J29" s="53">
        <f t="shared" ref="J29:J31" si="149">AP9</f>
        <v>0</v>
      </c>
      <c r="K29" s="53" t="s">
        <v>31</v>
      </c>
      <c r="L29" s="62">
        <f t="shared" ref="L29:L31" si="150">AN9</f>
        <v>0</v>
      </c>
      <c r="M29" s="86" t="str">
        <f t="shared" ref="M29:M31" si="151">AM5</f>
        <v/>
      </c>
      <c r="N29" s="168"/>
      <c r="O29" s="53" t="str">
        <f t="shared" ref="O29:O31" si="152">AQ13</f>
        <v/>
      </c>
      <c r="P29" s="53">
        <f t="shared" si="141"/>
        <v>0</v>
      </c>
      <c r="Q29" s="53" t="s">
        <v>31</v>
      </c>
      <c r="R29" s="62">
        <f t="shared" ref="R29:R31" si="153">AN13</f>
        <v>0</v>
      </c>
      <c r="S29" s="86" t="str">
        <f t="shared" ref="S29:S31" si="154">AM13</f>
        <v/>
      </c>
      <c r="T29" s="168"/>
      <c r="U29" s="50" t="str">
        <f t="shared" ref="U29:U31" si="155">AQ17</f>
        <v/>
      </c>
      <c r="V29" s="53">
        <f t="shared" si="142"/>
        <v>0</v>
      </c>
      <c r="W29" s="53" t="s">
        <v>31</v>
      </c>
      <c r="X29" s="62">
        <f t="shared" ref="X29:X31" si="156">AN17</f>
        <v>0</v>
      </c>
      <c r="Y29" s="86" t="str">
        <f t="shared" ref="Y29:Y31" si="157">AM17</f>
        <v/>
      </c>
      <c r="Z29" s="168"/>
      <c r="AA29" s="50" t="str">
        <f t="shared" ref="AA29:AA31" si="158">AQ21</f>
        <v/>
      </c>
      <c r="AB29" s="53">
        <f t="shared" si="143"/>
        <v>0</v>
      </c>
      <c r="AC29" s="53" t="s">
        <v>31</v>
      </c>
      <c r="AD29" s="62">
        <f t="shared" ref="AD29:AD31" si="159">AN21</f>
        <v>0</v>
      </c>
      <c r="AE29" s="86" t="str">
        <f t="shared" ref="AE29:AE31" si="160">AM21</f>
        <v/>
      </c>
      <c r="AF29" s="168"/>
      <c r="AG29" s="53" t="str">
        <f t="shared" ref="AG29:AG31" si="161">AQ25</f>
        <v/>
      </c>
      <c r="AH29" s="53">
        <f t="shared" si="144"/>
        <v>0</v>
      </c>
      <c r="AI29" s="53" t="s">
        <v>31</v>
      </c>
      <c r="AJ29" s="62">
        <f t="shared" ref="AJ29:AJ31" si="162">AN25</f>
        <v>0</v>
      </c>
      <c r="AK29" s="86" t="str">
        <f t="shared" ref="AK29:AK31" si="163">AM25</f>
        <v/>
      </c>
      <c r="AL29" s="195"/>
      <c r="AM29" s="189"/>
      <c r="AN29" s="189"/>
      <c r="AO29" s="189"/>
      <c r="AP29" s="189"/>
      <c r="AQ29" s="203"/>
      <c r="AR29" s="168"/>
      <c r="AS29" s="46" t="str">
        <f t="shared" ref="AS29:AS31" si="164">IF(AT29="","",IF(AT29&gt;AV29,1,0))</f>
        <v/>
      </c>
      <c r="AT29" s="56"/>
      <c r="AU29" s="46" t="s">
        <v>31</v>
      </c>
      <c r="AV29" s="58"/>
      <c r="AW29" s="46" t="str">
        <f t="shared" ref="AW29:AW31" si="165">IF(AV29="","",IF(AV29&gt;AT29,1,0))</f>
        <v/>
      </c>
      <c r="AX29" s="168"/>
      <c r="AY29" s="46" t="str">
        <f t="shared" ref="AY29:AY31" si="166">IF(AZ29="","",IF(AZ29&gt;BB29,1,0))</f>
        <v/>
      </c>
      <c r="AZ29" s="56"/>
      <c r="BA29" s="46" t="s">
        <v>31</v>
      </c>
      <c r="BB29" s="58"/>
      <c r="BC29" s="46" t="str">
        <f t="shared" ref="BC29:BC31" si="167">IF(BB29="","",IF(BB29&gt;AZ29,1,0))</f>
        <v/>
      </c>
      <c r="BD29" s="168"/>
      <c r="BE29" s="46" t="str">
        <f t="shared" ref="BE29:BE31" si="168">IF(BF29="","",IF(BF29&gt;BH29,1,0))</f>
        <v/>
      </c>
      <c r="BF29" s="56"/>
      <c r="BG29" s="46" t="s">
        <v>31</v>
      </c>
      <c r="BH29" s="58"/>
      <c r="BI29" s="46" t="str">
        <f t="shared" ref="BI29:BI31" si="169">IF(BH29="","",IF(BH29&gt;BF29,1,0))</f>
        <v/>
      </c>
      <c r="BJ29" s="172"/>
      <c r="BK29" s="172"/>
      <c r="BL29" s="172"/>
      <c r="BM29" s="172"/>
      <c r="BN29" s="172"/>
      <c r="BO29" s="172"/>
      <c r="BP29" s="172"/>
      <c r="BQ29" s="172"/>
      <c r="BR29" s="172"/>
      <c r="BS29" s="172"/>
      <c r="BT29" s="172"/>
      <c r="BU29" s="172"/>
      <c r="BV29" s="172"/>
      <c r="BW29" s="178"/>
      <c r="BZ29" s="117"/>
    </row>
    <row r="30" spans="1:82" ht="12" hidden="1" customHeight="1">
      <c r="A30" s="268"/>
      <c r="B30" s="168"/>
      <c r="C30" s="118" t="str">
        <f t="shared" si="145"/>
        <v/>
      </c>
      <c r="D30" s="53">
        <f t="shared" si="140"/>
        <v>0</v>
      </c>
      <c r="E30" s="53" t="s">
        <v>31</v>
      </c>
      <c r="F30" s="53">
        <f t="shared" si="146"/>
        <v>0</v>
      </c>
      <c r="G30" s="86" t="str">
        <f t="shared" si="147"/>
        <v/>
      </c>
      <c r="H30" s="235"/>
      <c r="I30" s="53" t="str">
        <f t="shared" si="148"/>
        <v/>
      </c>
      <c r="J30" s="53">
        <f t="shared" si="149"/>
        <v>0</v>
      </c>
      <c r="K30" s="53" t="s">
        <v>31</v>
      </c>
      <c r="L30" s="62">
        <f t="shared" si="150"/>
        <v>0</v>
      </c>
      <c r="M30" s="86" t="str">
        <f t="shared" si="151"/>
        <v/>
      </c>
      <c r="N30" s="168"/>
      <c r="O30" s="53" t="str">
        <f t="shared" si="152"/>
        <v/>
      </c>
      <c r="P30" s="53">
        <f t="shared" si="141"/>
        <v>0</v>
      </c>
      <c r="Q30" s="53" t="s">
        <v>31</v>
      </c>
      <c r="R30" s="62">
        <f t="shared" si="153"/>
        <v>0</v>
      </c>
      <c r="S30" s="86" t="str">
        <f t="shared" si="154"/>
        <v/>
      </c>
      <c r="T30" s="168"/>
      <c r="U30" s="50" t="str">
        <f t="shared" si="155"/>
        <v/>
      </c>
      <c r="V30" s="53">
        <f t="shared" si="142"/>
        <v>0</v>
      </c>
      <c r="W30" s="53" t="s">
        <v>31</v>
      </c>
      <c r="X30" s="62">
        <f t="shared" si="156"/>
        <v>0</v>
      </c>
      <c r="Y30" s="86" t="str">
        <f t="shared" si="157"/>
        <v/>
      </c>
      <c r="Z30" s="168"/>
      <c r="AA30" s="50" t="str">
        <f t="shared" si="158"/>
        <v/>
      </c>
      <c r="AB30" s="53">
        <f t="shared" si="143"/>
        <v>0</v>
      </c>
      <c r="AC30" s="53" t="s">
        <v>31</v>
      </c>
      <c r="AD30" s="62">
        <f t="shared" si="159"/>
        <v>0</v>
      </c>
      <c r="AE30" s="86" t="str">
        <f t="shared" si="160"/>
        <v/>
      </c>
      <c r="AF30" s="168"/>
      <c r="AG30" s="53" t="str">
        <f t="shared" si="161"/>
        <v/>
      </c>
      <c r="AH30" s="53">
        <f t="shared" si="144"/>
        <v>0</v>
      </c>
      <c r="AI30" s="53" t="s">
        <v>31</v>
      </c>
      <c r="AJ30" s="62">
        <f t="shared" si="162"/>
        <v>0</v>
      </c>
      <c r="AK30" s="86" t="str">
        <f t="shared" si="163"/>
        <v/>
      </c>
      <c r="AL30" s="195"/>
      <c r="AM30" s="189"/>
      <c r="AN30" s="189"/>
      <c r="AO30" s="189"/>
      <c r="AP30" s="189"/>
      <c r="AQ30" s="203"/>
      <c r="AR30" s="168"/>
      <c r="AS30" s="46" t="str">
        <f t="shared" si="164"/>
        <v/>
      </c>
      <c r="AT30" s="57"/>
      <c r="AU30" s="46" t="s">
        <v>31</v>
      </c>
      <c r="AV30" s="63"/>
      <c r="AW30" s="46" t="str">
        <f t="shared" si="165"/>
        <v/>
      </c>
      <c r="AX30" s="168"/>
      <c r="AY30" s="46" t="str">
        <f t="shared" si="166"/>
        <v/>
      </c>
      <c r="AZ30" s="57"/>
      <c r="BA30" s="46" t="s">
        <v>31</v>
      </c>
      <c r="BB30" s="63"/>
      <c r="BC30" s="46" t="str">
        <f t="shared" si="167"/>
        <v/>
      </c>
      <c r="BD30" s="168"/>
      <c r="BE30" s="46" t="str">
        <f t="shared" si="168"/>
        <v/>
      </c>
      <c r="BF30" s="57"/>
      <c r="BG30" s="46" t="s">
        <v>31</v>
      </c>
      <c r="BH30" s="63"/>
      <c r="BI30" s="46" t="str">
        <f t="shared" si="169"/>
        <v/>
      </c>
      <c r="BJ30" s="172"/>
      <c r="BK30" s="172"/>
      <c r="BL30" s="172"/>
      <c r="BM30" s="172"/>
      <c r="BN30" s="172"/>
      <c r="BO30" s="172"/>
      <c r="BP30" s="172"/>
      <c r="BQ30" s="172"/>
      <c r="BR30" s="172"/>
      <c r="BS30" s="172"/>
      <c r="BT30" s="172"/>
      <c r="BU30" s="172"/>
      <c r="BV30" s="172"/>
      <c r="BW30" s="178"/>
      <c r="BZ30" s="117"/>
    </row>
    <row r="31" spans="1:82" ht="12" hidden="1" customHeight="1">
      <c r="A31" s="269"/>
      <c r="B31" s="191"/>
      <c r="C31" s="119" t="str">
        <f t="shared" si="145"/>
        <v/>
      </c>
      <c r="D31" s="74">
        <f t="shared" si="140"/>
        <v>0</v>
      </c>
      <c r="E31" s="74" t="s">
        <v>31</v>
      </c>
      <c r="F31" s="74">
        <f t="shared" si="146"/>
        <v>0</v>
      </c>
      <c r="G31" s="90" t="str">
        <f t="shared" si="147"/>
        <v/>
      </c>
      <c r="H31" s="236"/>
      <c r="I31" s="74" t="str">
        <f t="shared" si="148"/>
        <v/>
      </c>
      <c r="J31" s="74">
        <f t="shared" si="149"/>
        <v>0</v>
      </c>
      <c r="K31" s="74" t="s">
        <v>31</v>
      </c>
      <c r="L31" s="75">
        <f t="shared" si="150"/>
        <v>0</v>
      </c>
      <c r="M31" s="90" t="str">
        <f t="shared" si="151"/>
        <v/>
      </c>
      <c r="N31" s="191"/>
      <c r="O31" s="74" t="str">
        <f t="shared" si="152"/>
        <v/>
      </c>
      <c r="P31" s="74">
        <f t="shared" si="141"/>
        <v>0</v>
      </c>
      <c r="Q31" s="74" t="s">
        <v>31</v>
      </c>
      <c r="R31" s="75">
        <f t="shared" si="153"/>
        <v>0</v>
      </c>
      <c r="S31" s="90" t="str">
        <f t="shared" si="154"/>
        <v/>
      </c>
      <c r="T31" s="191"/>
      <c r="U31" s="72" t="str">
        <f t="shared" si="155"/>
        <v/>
      </c>
      <c r="V31" s="74">
        <f t="shared" si="142"/>
        <v>0</v>
      </c>
      <c r="W31" s="74" t="s">
        <v>31</v>
      </c>
      <c r="X31" s="75">
        <f t="shared" si="156"/>
        <v>0</v>
      </c>
      <c r="Y31" s="90" t="str">
        <f t="shared" si="157"/>
        <v/>
      </c>
      <c r="Z31" s="191"/>
      <c r="AA31" s="50" t="str">
        <f t="shared" si="158"/>
        <v/>
      </c>
      <c r="AB31" s="74">
        <f t="shared" si="143"/>
        <v>0</v>
      </c>
      <c r="AC31" s="74" t="s">
        <v>31</v>
      </c>
      <c r="AD31" s="75">
        <f t="shared" si="159"/>
        <v>0</v>
      </c>
      <c r="AE31" s="90" t="str">
        <f t="shared" si="160"/>
        <v/>
      </c>
      <c r="AF31" s="191"/>
      <c r="AG31" s="74" t="str">
        <f t="shared" si="161"/>
        <v/>
      </c>
      <c r="AH31" s="74">
        <f t="shared" si="144"/>
        <v>0</v>
      </c>
      <c r="AI31" s="74" t="s">
        <v>31</v>
      </c>
      <c r="AJ31" s="75">
        <f t="shared" si="162"/>
        <v>0</v>
      </c>
      <c r="AK31" s="90" t="str">
        <f t="shared" si="163"/>
        <v/>
      </c>
      <c r="AL31" s="196"/>
      <c r="AM31" s="198"/>
      <c r="AN31" s="198"/>
      <c r="AO31" s="198"/>
      <c r="AP31" s="198"/>
      <c r="AQ31" s="204"/>
      <c r="AR31" s="191"/>
      <c r="AS31" s="46" t="str">
        <f t="shared" si="164"/>
        <v/>
      </c>
      <c r="AT31" s="76"/>
      <c r="AU31" s="68" t="s">
        <v>31</v>
      </c>
      <c r="AV31" s="77"/>
      <c r="AW31" s="46" t="str">
        <f t="shared" si="165"/>
        <v/>
      </c>
      <c r="AX31" s="191"/>
      <c r="AY31" s="46" t="str">
        <f t="shared" si="166"/>
        <v/>
      </c>
      <c r="AZ31" s="76"/>
      <c r="BA31" s="68" t="s">
        <v>31</v>
      </c>
      <c r="BB31" s="77"/>
      <c r="BC31" s="46" t="str">
        <f t="shared" si="167"/>
        <v/>
      </c>
      <c r="BD31" s="191"/>
      <c r="BE31" s="46" t="str">
        <f t="shared" si="168"/>
        <v/>
      </c>
      <c r="BF31" s="76"/>
      <c r="BG31" s="68" t="s">
        <v>31</v>
      </c>
      <c r="BH31" s="77"/>
      <c r="BI31" s="46" t="str">
        <f t="shared" si="169"/>
        <v/>
      </c>
      <c r="BJ31" s="173"/>
      <c r="BK31" s="173"/>
      <c r="BL31" s="173"/>
      <c r="BM31" s="173"/>
      <c r="BN31" s="173"/>
      <c r="BO31" s="173"/>
      <c r="BP31" s="173"/>
      <c r="BQ31" s="173"/>
      <c r="BR31" s="173"/>
      <c r="BS31" s="173"/>
      <c r="BT31" s="173"/>
      <c r="BU31" s="173"/>
      <c r="BV31" s="173"/>
      <c r="BW31" s="250"/>
      <c r="BZ31" s="117"/>
    </row>
    <row r="32" spans="1:82" ht="12" hidden="1" customHeight="1">
      <c r="A32" s="111">
        <f>$AR$2</f>
        <v>0</v>
      </c>
      <c r="B32" s="264">
        <f>$AR$4</f>
        <v>0</v>
      </c>
      <c r="C32" s="122"/>
      <c r="D32" s="54" t="str">
        <f t="shared" ref="D32:D35" si="170">AV4</f>
        <v/>
      </c>
      <c r="E32" s="54" t="s">
        <v>31</v>
      </c>
      <c r="F32" s="54" t="str">
        <f>$AS$4</f>
        <v/>
      </c>
      <c r="G32" s="113"/>
      <c r="H32" s="259">
        <f>$AR$8</f>
        <v>0</v>
      </c>
      <c r="I32" s="35"/>
      <c r="J32" s="35" t="str">
        <f t="shared" ref="J32:J35" si="171">AV8</f>
        <v/>
      </c>
      <c r="K32" s="35" t="s">
        <v>31</v>
      </c>
      <c r="L32" s="114" t="str">
        <f>AS8</f>
        <v/>
      </c>
      <c r="M32" s="115"/>
      <c r="N32" s="167">
        <f>$AR$12</f>
        <v>0</v>
      </c>
      <c r="O32" s="35"/>
      <c r="P32" s="35" t="str">
        <f t="shared" ref="P32:P35" si="172">AV12</f>
        <v/>
      </c>
      <c r="Q32" s="35" t="s">
        <v>31</v>
      </c>
      <c r="R32" s="114" t="str">
        <f>AS12</f>
        <v/>
      </c>
      <c r="S32" s="115"/>
      <c r="T32" s="167">
        <f>$AR$16</f>
        <v>0</v>
      </c>
      <c r="U32" s="32"/>
      <c r="V32" s="35" t="str">
        <f t="shared" ref="V32:V35" si="173">AV16</f>
        <v/>
      </c>
      <c r="W32" s="35" t="s">
        <v>31</v>
      </c>
      <c r="X32" s="123" t="str">
        <f>AS16</f>
        <v/>
      </c>
      <c r="Y32" s="115"/>
      <c r="Z32" s="167">
        <f>$AR$20</f>
        <v>0</v>
      </c>
      <c r="AA32" s="32"/>
      <c r="AB32" s="35" t="str">
        <f t="shared" ref="AB32:AB35" si="174">AV20</f>
        <v/>
      </c>
      <c r="AC32" s="35" t="s">
        <v>31</v>
      </c>
      <c r="AD32" s="114" t="str">
        <f>AS20</f>
        <v/>
      </c>
      <c r="AE32" s="115"/>
      <c r="AF32" s="167">
        <f>$AR$24</f>
        <v>0</v>
      </c>
      <c r="AG32" s="35"/>
      <c r="AH32" s="35" t="str">
        <f t="shared" ref="AH32:AH35" si="175">AV24</f>
        <v/>
      </c>
      <c r="AI32" s="35" t="s">
        <v>31</v>
      </c>
      <c r="AJ32" s="114" t="str">
        <f>AS24</f>
        <v/>
      </c>
      <c r="AK32" s="115"/>
      <c r="AL32" s="167" t="str">
        <f>$AR$28</f>
        <v>⑯</v>
      </c>
      <c r="AM32" s="35"/>
      <c r="AN32" s="35" t="str">
        <f t="shared" ref="AN32:AN35" si="176">AV28</f>
        <v/>
      </c>
      <c r="AO32" s="35" t="s">
        <v>31</v>
      </c>
      <c r="AP32" s="114">
        <f t="shared" ref="AP32:AP35" si="177">AT28</f>
        <v>0</v>
      </c>
      <c r="AQ32" s="115"/>
      <c r="AR32" s="170"/>
      <c r="AS32" s="124"/>
      <c r="AT32" s="35"/>
      <c r="AU32" s="35" t="s">
        <v>31</v>
      </c>
      <c r="AV32" s="114"/>
      <c r="AW32" s="125"/>
      <c r="AX32" s="205"/>
      <c r="AY32" s="26" t="str">
        <f>IF(AZ33="","",SUM(AY33:AY35))</f>
        <v/>
      </c>
      <c r="AZ32" s="29"/>
      <c r="BA32" s="80" t="s">
        <v>31</v>
      </c>
      <c r="BB32" s="26" t="str">
        <f>IF(BB33="","",SUM(BC33:BC35))</f>
        <v/>
      </c>
      <c r="BC32" s="29"/>
      <c r="BD32" s="205"/>
      <c r="BE32" s="26" t="str">
        <f>IF(BF33="","",SUM(BE33:BE35))</f>
        <v/>
      </c>
      <c r="BF32" s="29"/>
      <c r="BG32" s="80" t="s">
        <v>31</v>
      </c>
      <c r="BH32" s="26" t="str">
        <f>IF(BH33="","",SUM(BI33:BI35))</f>
        <v/>
      </c>
      <c r="BI32" s="29"/>
      <c r="BJ32" s="171">
        <f>SUMPRODUCT((J32=2)+(P32=2)+(V32=2)+(AB32=2)+(D32=2)+(AH32=2)+(AN32=2)+(AY32=2)+(BE32=2))</f>
        <v>0</v>
      </c>
      <c r="BK32" s="254" t="s">
        <v>31</v>
      </c>
      <c r="BL32" s="171">
        <f>SUMPRODUCT((L32=2)+(R32=2)+(X32=2)+(AD32=2)+(AJ32=2)+(AP32=2)+(F32=2)+(BB32=2)+(BH32=2))</f>
        <v>0</v>
      </c>
      <c r="BM32" s="254" t="s">
        <v>31</v>
      </c>
      <c r="BN32" s="171">
        <f>SUMPRODUCT((N32=2)+(T32=2)+(Z32=2)+(AF32=2)+(AL32=2)+(AR32=2)+(H32=2)+(BD32=2)+(BJ32=2))</f>
        <v>0</v>
      </c>
      <c r="BO32" s="180">
        <f>SUM(BJ32*2)+BL32</f>
        <v>0</v>
      </c>
      <c r="BP32" s="248">
        <f>SUM(D32,J32,P32,V32,AB32,AH32,AN32,AS32,AY32,BE32)</f>
        <v>0</v>
      </c>
      <c r="BQ32" s="248" t="s">
        <v>31</v>
      </c>
      <c r="BR32" s="248">
        <f>SUM(F32,L32,R32,X32,AD32,AJ32,AP32,BB32,BH32)</f>
        <v>0</v>
      </c>
      <c r="BS32" s="176" t="e">
        <f>SUM(BP32/BR32)</f>
        <v>#DIV/0!</v>
      </c>
      <c r="BT32" s="248">
        <f>SUM(J33,J34,J35,P33,P34,P35,V33,V34,V35,AB33,AB34,AB35,AH33,AH34,AH35,AN33,AN34,AN35,AT33,AT34,AT35,AZ33,AZ34,AZ35,BF33,BF34,BF35,D33,D34,D35)</f>
        <v>0</v>
      </c>
      <c r="BU32" s="248">
        <f>SUM(F33,F34,F35,L33,L34,L35,R33,R34,R35,X33,X34,X35,AD33,AD34,AD35,AJ33,AJ34,AJ35,AP33,AP34,AP35,AV33,AV34,AV35,BB33,BB34,BB35,BH33,BH34,BH35)</f>
        <v>0</v>
      </c>
      <c r="BV32" s="176" t="e">
        <f>SUM(BT32/BU32)</f>
        <v>#DIV/0!</v>
      </c>
      <c r="BW32" s="249">
        <f>$BX32</f>
        <v>5</v>
      </c>
      <c r="BX32" s="38">
        <f>RANK(CB32,CB$4:CB$43)</f>
        <v>5</v>
      </c>
      <c r="BY32" s="38">
        <f>BO32</f>
        <v>0</v>
      </c>
      <c r="BZ32" s="117">
        <f>IF(BP32=0,0,IF(BR32=0,9,BS32))</f>
        <v>0</v>
      </c>
      <c r="CA32" s="38">
        <f>IF(BT32=0,0,BV32)</f>
        <v>0</v>
      </c>
      <c r="CB32" s="38">
        <f>BJ32+0.01*BZ32+0.00001*CA32</f>
        <v>0</v>
      </c>
    </row>
    <row r="33" spans="1:80" ht="12" hidden="1" customHeight="1">
      <c r="A33" s="255">
        <f>$AR$3</f>
        <v>0</v>
      </c>
      <c r="B33" s="265"/>
      <c r="C33" s="126" t="str">
        <f t="shared" ref="C33:C35" si="178">AW5</f>
        <v/>
      </c>
      <c r="D33" s="53">
        <f t="shared" si="170"/>
        <v>0</v>
      </c>
      <c r="E33" s="53" t="s">
        <v>31</v>
      </c>
      <c r="F33" s="53">
        <f t="shared" ref="F33:F35" si="179">AT5</f>
        <v>0</v>
      </c>
      <c r="G33" s="86" t="str">
        <f t="shared" ref="G33:G35" si="180">AS5</f>
        <v/>
      </c>
      <c r="H33" s="235"/>
      <c r="I33" s="53" t="str">
        <f t="shared" ref="I33:I35" si="181">AW9</f>
        <v/>
      </c>
      <c r="J33" s="53">
        <f t="shared" si="171"/>
        <v>0</v>
      </c>
      <c r="K33" s="53" t="s">
        <v>31</v>
      </c>
      <c r="L33" s="62">
        <f t="shared" ref="L33:L35" si="182">AT9</f>
        <v>0</v>
      </c>
      <c r="M33" s="86" t="str">
        <f t="shared" ref="M33:M35" si="183">AS9</f>
        <v/>
      </c>
      <c r="N33" s="168"/>
      <c r="O33" s="53" t="str">
        <f t="shared" ref="O33:O35" si="184">AW13</f>
        <v/>
      </c>
      <c r="P33" s="53">
        <f t="shared" si="172"/>
        <v>0</v>
      </c>
      <c r="Q33" s="53" t="s">
        <v>31</v>
      </c>
      <c r="R33" s="62">
        <f t="shared" ref="R33:R35" si="185">AT13</f>
        <v>0</v>
      </c>
      <c r="S33" s="86" t="str">
        <f t="shared" ref="S33:S35" si="186">AS13</f>
        <v/>
      </c>
      <c r="T33" s="168"/>
      <c r="U33" s="50" t="str">
        <f t="shared" ref="U33:U35" si="187">AW17</f>
        <v/>
      </c>
      <c r="V33" s="53">
        <f t="shared" si="173"/>
        <v>0</v>
      </c>
      <c r="W33" s="53" t="s">
        <v>31</v>
      </c>
      <c r="X33" s="127">
        <f t="shared" ref="X33:X35" si="188">AT17</f>
        <v>0</v>
      </c>
      <c r="Y33" s="86" t="str">
        <f t="shared" ref="Y33:Y35" si="189">AS17</f>
        <v/>
      </c>
      <c r="Z33" s="168"/>
      <c r="AA33" s="50" t="str">
        <f t="shared" ref="AA33:AA35" si="190">AW21</f>
        <v/>
      </c>
      <c r="AB33" s="53">
        <f t="shared" si="174"/>
        <v>0</v>
      </c>
      <c r="AC33" s="53" t="s">
        <v>31</v>
      </c>
      <c r="AD33" s="62">
        <f t="shared" ref="AD33:AD35" si="191">AT21</f>
        <v>0</v>
      </c>
      <c r="AE33" s="86" t="str">
        <f t="shared" ref="AE33:AE35" si="192">AS21</f>
        <v/>
      </c>
      <c r="AF33" s="168"/>
      <c r="AG33" s="53" t="str">
        <f t="shared" ref="AG33:AG35" si="193">AW25</f>
        <v/>
      </c>
      <c r="AH33" s="53">
        <f t="shared" si="175"/>
        <v>0</v>
      </c>
      <c r="AI33" s="53" t="s">
        <v>31</v>
      </c>
      <c r="AJ33" s="62">
        <f t="shared" ref="AJ33:AJ35" si="194">AT25</f>
        <v>0</v>
      </c>
      <c r="AK33" s="86" t="str">
        <f t="shared" ref="AK33:AK35" si="195">AS25</f>
        <v/>
      </c>
      <c r="AL33" s="168"/>
      <c r="AM33" s="53" t="str">
        <f t="shared" ref="AM33:AM35" si="196">AW29</f>
        <v/>
      </c>
      <c r="AN33" s="53">
        <f t="shared" si="176"/>
        <v>0</v>
      </c>
      <c r="AO33" s="53" t="s">
        <v>31</v>
      </c>
      <c r="AP33" s="62">
        <f t="shared" si="177"/>
        <v>0</v>
      </c>
      <c r="AQ33" s="86" t="str">
        <f t="shared" ref="AQ33:AQ35" si="197">AS29</f>
        <v/>
      </c>
      <c r="AR33" s="168"/>
      <c r="AS33" s="128"/>
      <c r="AT33" s="53"/>
      <c r="AU33" s="53" t="s">
        <v>31</v>
      </c>
      <c r="AV33" s="62"/>
      <c r="AW33" s="129"/>
      <c r="AX33" s="168"/>
      <c r="AY33" s="46" t="str">
        <f t="shared" ref="AY33:AY35" si="198">IF(AZ33="","",IF(AZ33&gt;BB33,1,0))</f>
        <v/>
      </c>
      <c r="AZ33" s="56"/>
      <c r="BA33" s="46" t="s">
        <v>31</v>
      </c>
      <c r="BB33" s="58"/>
      <c r="BC33" s="46" t="str">
        <f t="shared" ref="BC33:BC35" si="199">IF(BB33="","",IF(BB33&gt;AZ33,1,0))</f>
        <v/>
      </c>
      <c r="BD33" s="168"/>
      <c r="BE33" s="46" t="str">
        <f t="shared" ref="BE33:BE35" si="200">IF(BF33="","",IF(BF33&gt;BH33,1,0))</f>
        <v/>
      </c>
      <c r="BF33" s="56"/>
      <c r="BG33" s="46" t="s">
        <v>31</v>
      </c>
      <c r="BH33" s="58"/>
      <c r="BI33" s="46" t="str">
        <f t="shared" ref="BI33:BI35" si="201">IF(BH33="","",IF(BH33&gt;BF33,1,0))</f>
        <v/>
      </c>
      <c r="BJ33" s="172"/>
      <c r="BK33" s="172"/>
      <c r="BL33" s="172"/>
      <c r="BM33" s="172"/>
      <c r="BN33" s="172"/>
      <c r="BO33" s="172"/>
      <c r="BP33" s="172"/>
      <c r="BQ33" s="172"/>
      <c r="BR33" s="172"/>
      <c r="BS33" s="172"/>
      <c r="BT33" s="172"/>
      <c r="BU33" s="172"/>
      <c r="BV33" s="172"/>
      <c r="BW33" s="178"/>
      <c r="BZ33" s="117"/>
    </row>
    <row r="34" spans="1:80" ht="12" hidden="1" customHeight="1">
      <c r="A34" s="186"/>
      <c r="B34" s="265"/>
      <c r="C34" s="126" t="str">
        <f t="shared" si="178"/>
        <v/>
      </c>
      <c r="D34" s="53">
        <f t="shared" si="170"/>
        <v>0</v>
      </c>
      <c r="E34" s="53" t="s">
        <v>31</v>
      </c>
      <c r="F34" s="53">
        <f t="shared" si="179"/>
        <v>0</v>
      </c>
      <c r="G34" s="86" t="str">
        <f t="shared" si="180"/>
        <v/>
      </c>
      <c r="H34" s="235"/>
      <c r="I34" s="53" t="str">
        <f t="shared" si="181"/>
        <v/>
      </c>
      <c r="J34" s="53">
        <f t="shared" si="171"/>
        <v>0</v>
      </c>
      <c r="K34" s="53" t="s">
        <v>31</v>
      </c>
      <c r="L34" s="62">
        <f t="shared" si="182"/>
        <v>0</v>
      </c>
      <c r="M34" s="86" t="str">
        <f t="shared" si="183"/>
        <v/>
      </c>
      <c r="N34" s="168"/>
      <c r="O34" s="53" t="str">
        <f t="shared" si="184"/>
        <v/>
      </c>
      <c r="P34" s="53">
        <f t="shared" si="172"/>
        <v>0</v>
      </c>
      <c r="Q34" s="53" t="s">
        <v>31</v>
      </c>
      <c r="R34" s="62">
        <f t="shared" si="185"/>
        <v>0</v>
      </c>
      <c r="S34" s="86" t="str">
        <f t="shared" si="186"/>
        <v/>
      </c>
      <c r="T34" s="168"/>
      <c r="U34" s="50" t="str">
        <f t="shared" si="187"/>
        <v/>
      </c>
      <c r="V34" s="53">
        <f t="shared" si="173"/>
        <v>0</v>
      </c>
      <c r="W34" s="53" t="s">
        <v>31</v>
      </c>
      <c r="X34" s="127">
        <f t="shared" si="188"/>
        <v>0</v>
      </c>
      <c r="Y34" s="86" t="str">
        <f t="shared" si="189"/>
        <v/>
      </c>
      <c r="Z34" s="168"/>
      <c r="AA34" s="50" t="str">
        <f t="shared" si="190"/>
        <v/>
      </c>
      <c r="AB34" s="53">
        <f t="shared" si="174"/>
        <v>0</v>
      </c>
      <c r="AC34" s="53" t="s">
        <v>31</v>
      </c>
      <c r="AD34" s="62">
        <f t="shared" si="191"/>
        <v>0</v>
      </c>
      <c r="AE34" s="86" t="str">
        <f t="shared" si="192"/>
        <v/>
      </c>
      <c r="AF34" s="168"/>
      <c r="AG34" s="53" t="str">
        <f t="shared" si="193"/>
        <v/>
      </c>
      <c r="AH34" s="53">
        <f t="shared" si="175"/>
        <v>0</v>
      </c>
      <c r="AI34" s="53" t="s">
        <v>31</v>
      </c>
      <c r="AJ34" s="62">
        <f t="shared" si="194"/>
        <v>0</v>
      </c>
      <c r="AK34" s="86" t="str">
        <f t="shared" si="195"/>
        <v/>
      </c>
      <c r="AL34" s="168"/>
      <c r="AM34" s="53" t="str">
        <f t="shared" si="196"/>
        <v/>
      </c>
      <c r="AN34" s="53">
        <f t="shared" si="176"/>
        <v>0</v>
      </c>
      <c r="AO34" s="53" t="s">
        <v>31</v>
      </c>
      <c r="AP34" s="62">
        <f t="shared" si="177"/>
        <v>0</v>
      </c>
      <c r="AQ34" s="86" t="str">
        <f t="shared" si="197"/>
        <v/>
      </c>
      <c r="AR34" s="168"/>
      <c r="AS34" s="128"/>
      <c r="AT34" s="53"/>
      <c r="AU34" s="53" t="s">
        <v>31</v>
      </c>
      <c r="AV34" s="62"/>
      <c r="AW34" s="129"/>
      <c r="AX34" s="168"/>
      <c r="AY34" s="46" t="str">
        <f t="shared" si="198"/>
        <v/>
      </c>
      <c r="AZ34" s="57"/>
      <c r="BA34" s="46" t="s">
        <v>31</v>
      </c>
      <c r="BB34" s="63"/>
      <c r="BC34" s="46" t="str">
        <f t="shared" si="199"/>
        <v/>
      </c>
      <c r="BD34" s="168"/>
      <c r="BE34" s="46" t="str">
        <f t="shared" si="200"/>
        <v/>
      </c>
      <c r="BF34" s="57"/>
      <c r="BG34" s="46" t="s">
        <v>31</v>
      </c>
      <c r="BH34" s="63"/>
      <c r="BI34" s="46" t="str">
        <f t="shared" si="201"/>
        <v/>
      </c>
      <c r="BJ34" s="172"/>
      <c r="BK34" s="172"/>
      <c r="BL34" s="172"/>
      <c r="BM34" s="172"/>
      <c r="BN34" s="172"/>
      <c r="BO34" s="172"/>
      <c r="BP34" s="172"/>
      <c r="BQ34" s="172"/>
      <c r="BR34" s="172"/>
      <c r="BS34" s="172"/>
      <c r="BT34" s="172"/>
      <c r="BU34" s="172"/>
      <c r="BV34" s="172"/>
      <c r="BW34" s="178"/>
      <c r="BZ34" s="117"/>
    </row>
    <row r="35" spans="1:80" ht="12" hidden="1" customHeight="1">
      <c r="A35" s="187"/>
      <c r="B35" s="266"/>
      <c r="C35" s="130" t="str">
        <f t="shared" si="178"/>
        <v/>
      </c>
      <c r="D35" s="74">
        <f t="shared" si="170"/>
        <v>0</v>
      </c>
      <c r="E35" s="74" t="s">
        <v>31</v>
      </c>
      <c r="F35" s="74">
        <f t="shared" si="179"/>
        <v>0</v>
      </c>
      <c r="G35" s="90" t="str">
        <f t="shared" si="180"/>
        <v/>
      </c>
      <c r="H35" s="236"/>
      <c r="I35" s="74" t="str">
        <f t="shared" si="181"/>
        <v/>
      </c>
      <c r="J35" s="74">
        <f t="shared" si="171"/>
        <v>0</v>
      </c>
      <c r="K35" s="74" t="s">
        <v>31</v>
      </c>
      <c r="L35" s="75">
        <f t="shared" si="182"/>
        <v>0</v>
      </c>
      <c r="M35" s="90" t="str">
        <f t="shared" si="183"/>
        <v/>
      </c>
      <c r="N35" s="191"/>
      <c r="O35" s="74" t="str">
        <f t="shared" si="184"/>
        <v/>
      </c>
      <c r="P35" s="74">
        <f t="shared" si="172"/>
        <v>0</v>
      </c>
      <c r="Q35" s="74" t="s">
        <v>31</v>
      </c>
      <c r="R35" s="75">
        <f t="shared" si="185"/>
        <v>0</v>
      </c>
      <c r="S35" s="90" t="str">
        <f t="shared" si="186"/>
        <v/>
      </c>
      <c r="T35" s="191"/>
      <c r="U35" s="72" t="str">
        <f t="shared" si="187"/>
        <v/>
      </c>
      <c r="V35" s="74">
        <f t="shared" si="173"/>
        <v>0</v>
      </c>
      <c r="W35" s="74" t="s">
        <v>31</v>
      </c>
      <c r="X35" s="131">
        <f t="shared" si="188"/>
        <v>0</v>
      </c>
      <c r="Y35" s="90" t="str">
        <f t="shared" si="189"/>
        <v/>
      </c>
      <c r="Z35" s="191"/>
      <c r="AA35" s="72" t="str">
        <f t="shared" si="190"/>
        <v/>
      </c>
      <c r="AB35" s="74">
        <f t="shared" si="174"/>
        <v>0</v>
      </c>
      <c r="AC35" s="74" t="s">
        <v>31</v>
      </c>
      <c r="AD35" s="75">
        <f t="shared" si="191"/>
        <v>0</v>
      </c>
      <c r="AE35" s="90" t="str">
        <f t="shared" si="192"/>
        <v/>
      </c>
      <c r="AF35" s="191"/>
      <c r="AG35" s="74" t="str">
        <f t="shared" si="193"/>
        <v/>
      </c>
      <c r="AH35" s="74">
        <f t="shared" si="175"/>
        <v>0</v>
      </c>
      <c r="AI35" s="74" t="s">
        <v>31</v>
      </c>
      <c r="AJ35" s="75">
        <f t="shared" si="194"/>
        <v>0</v>
      </c>
      <c r="AK35" s="90" t="str">
        <f t="shared" si="195"/>
        <v/>
      </c>
      <c r="AL35" s="191"/>
      <c r="AM35" s="74" t="str">
        <f t="shared" si="196"/>
        <v/>
      </c>
      <c r="AN35" s="74">
        <f t="shared" si="176"/>
        <v>0</v>
      </c>
      <c r="AO35" s="74" t="s">
        <v>31</v>
      </c>
      <c r="AP35" s="75">
        <f t="shared" si="177"/>
        <v>0</v>
      </c>
      <c r="AQ35" s="90" t="str">
        <f t="shared" si="197"/>
        <v/>
      </c>
      <c r="AR35" s="191"/>
      <c r="AS35" s="132"/>
      <c r="AT35" s="74"/>
      <c r="AU35" s="74" t="s">
        <v>31</v>
      </c>
      <c r="AV35" s="75"/>
      <c r="AW35" s="133"/>
      <c r="AX35" s="191"/>
      <c r="AY35" s="46" t="str">
        <f t="shared" si="198"/>
        <v/>
      </c>
      <c r="AZ35" s="76"/>
      <c r="BA35" s="68" t="s">
        <v>31</v>
      </c>
      <c r="BB35" s="77"/>
      <c r="BC35" s="46" t="str">
        <f t="shared" si="199"/>
        <v/>
      </c>
      <c r="BD35" s="191"/>
      <c r="BE35" s="46" t="str">
        <f t="shared" si="200"/>
        <v/>
      </c>
      <c r="BF35" s="76"/>
      <c r="BG35" s="68" t="s">
        <v>31</v>
      </c>
      <c r="BH35" s="77"/>
      <c r="BI35" s="46" t="str">
        <f t="shared" si="201"/>
        <v/>
      </c>
      <c r="BJ35" s="173"/>
      <c r="BK35" s="173"/>
      <c r="BL35" s="173"/>
      <c r="BM35" s="173"/>
      <c r="BN35" s="173"/>
      <c r="BO35" s="173"/>
      <c r="BP35" s="173"/>
      <c r="BQ35" s="173"/>
      <c r="BR35" s="173"/>
      <c r="BS35" s="173"/>
      <c r="BT35" s="173"/>
      <c r="BU35" s="173"/>
      <c r="BV35" s="173"/>
      <c r="BW35" s="250"/>
      <c r="BZ35" s="117"/>
    </row>
    <row r="36" spans="1:80" ht="12" hidden="1" customHeight="1">
      <c r="A36" s="111">
        <f>$AX$2</f>
        <v>0</v>
      </c>
      <c r="B36" s="261">
        <f>$AX$4</f>
        <v>0</v>
      </c>
      <c r="C36" s="112"/>
      <c r="D36" s="54" t="str">
        <f>$BB$4</f>
        <v/>
      </c>
      <c r="E36" s="54" t="s">
        <v>31</v>
      </c>
      <c r="F36" s="54">
        <f>$AZ$4</f>
        <v>0</v>
      </c>
      <c r="G36" s="113"/>
      <c r="H36" s="259">
        <f>$AX$8</f>
        <v>0</v>
      </c>
      <c r="I36" s="35"/>
      <c r="J36" s="35">
        <f>BC8</f>
        <v>0</v>
      </c>
      <c r="K36" s="35" t="s">
        <v>31</v>
      </c>
      <c r="L36" s="114" t="str">
        <f>AY8</f>
        <v/>
      </c>
      <c r="M36" s="115"/>
      <c r="N36" s="167">
        <f>$AX$12</f>
        <v>0</v>
      </c>
      <c r="O36" s="35"/>
      <c r="P36" s="35">
        <f>BC12</f>
        <v>0</v>
      </c>
      <c r="Q36" s="35" t="s">
        <v>31</v>
      </c>
      <c r="R36" s="35" t="str">
        <f>$AY$12</f>
        <v/>
      </c>
      <c r="S36" s="115"/>
      <c r="T36" s="167">
        <f>$AX$16</f>
        <v>0</v>
      </c>
      <c r="U36" s="32"/>
      <c r="V36" s="35" t="str">
        <f t="shared" ref="V36:V39" si="202">BB16</f>
        <v/>
      </c>
      <c r="W36" s="35" t="s">
        <v>31</v>
      </c>
      <c r="X36" s="114" t="str">
        <f>AY16</f>
        <v/>
      </c>
      <c r="Y36" s="115"/>
      <c r="Z36" s="167">
        <f>$AX$20</f>
        <v>0</v>
      </c>
      <c r="AA36" s="32"/>
      <c r="AB36" s="35" t="str">
        <f t="shared" ref="AB36:AB39" si="203">BB20</f>
        <v/>
      </c>
      <c r="AC36" s="35" t="s">
        <v>31</v>
      </c>
      <c r="AD36" s="114" t="str">
        <f>AY20</f>
        <v/>
      </c>
      <c r="AE36" s="115"/>
      <c r="AF36" s="167">
        <f>$AX$24</f>
        <v>0</v>
      </c>
      <c r="AG36" s="35"/>
      <c r="AH36" s="35" t="str">
        <f t="shared" ref="AH36:AH39" si="204">BB24</f>
        <v/>
      </c>
      <c r="AI36" s="35" t="s">
        <v>31</v>
      </c>
      <c r="AJ36" s="114" t="str">
        <f>AY24</f>
        <v/>
      </c>
      <c r="AK36" s="115"/>
      <c r="AL36" s="167">
        <f>$AX$28</f>
        <v>0</v>
      </c>
      <c r="AM36" s="35"/>
      <c r="AN36" s="35">
        <f>BC28</f>
        <v>0</v>
      </c>
      <c r="AO36" s="35" t="s">
        <v>31</v>
      </c>
      <c r="AP36" s="114" t="str">
        <f>AY28</f>
        <v/>
      </c>
      <c r="AQ36" s="115"/>
      <c r="AR36" s="167">
        <f>$AX$32</f>
        <v>0</v>
      </c>
      <c r="AS36" s="35"/>
      <c r="AT36" s="35" t="str">
        <f t="shared" ref="AT36:AT39" si="205">BB32</f>
        <v/>
      </c>
      <c r="AU36" s="35" t="s">
        <v>31</v>
      </c>
      <c r="AV36" s="114" t="str">
        <f>AY32</f>
        <v/>
      </c>
      <c r="AW36" s="115"/>
      <c r="AX36" s="170"/>
      <c r="AY36" s="124"/>
      <c r="AZ36" s="35"/>
      <c r="BA36" s="35" t="s">
        <v>31</v>
      </c>
      <c r="BB36" s="114"/>
      <c r="BC36" s="115"/>
      <c r="BD36" s="205"/>
      <c r="BE36" s="26" t="str">
        <f>IF(BF37="","",SUM(BE37:BE39))</f>
        <v/>
      </c>
      <c r="BF36" s="29"/>
      <c r="BG36" s="80" t="s">
        <v>31</v>
      </c>
      <c r="BH36" s="26" t="str">
        <f>IF(BH37="","",SUM(BI37:BI39))</f>
        <v/>
      </c>
      <c r="BI36" s="29"/>
      <c r="BJ36" s="171">
        <f>SUMPRODUCT((D36=2)+(J36=2)+(V36=2)+(P36=2)+(AB36=2)+(AH36=2)+(AN36=2)+(AT36=2)+(BE36=2))</f>
        <v>0</v>
      </c>
      <c r="BK36" s="254" t="s">
        <v>31</v>
      </c>
      <c r="BL36" s="171">
        <f>SUMPRODUCT((L36=2)+(R36=2)+(X36=2)+(AC36=2)+(AJ36=2)+(AP36=2)+(AV36=2)+(BB36=2)+(BH36=2))</f>
        <v>0</v>
      </c>
      <c r="BM36" s="254" t="s">
        <v>31</v>
      </c>
      <c r="BN36" s="171">
        <f>SUMPRODUCT((N36=2)+(T36=2)+(Z36=2)+(AE36=2)+(AL36=2)+(AR36=2)+(AX36=2)+(BD36=2)+(BJ36=2))</f>
        <v>0</v>
      </c>
      <c r="BO36" s="180">
        <f>SUM(BJ36*2)+BL36</f>
        <v>0</v>
      </c>
      <c r="BP36" s="248">
        <f>SUM(D36,J36,P36,V36,AB36,AG36,AN36,AT36,BE36)</f>
        <v>0</v>
      </c>
      <c r="BQ36" s="248" t="s">
        <v>31</v>
      </c>
      <c r="BR36" s="248">
        <f>SUM(F36,L36,R36,X36,AD36,AJ36,AP36,AV36,BH36)</f>
        <v>0</v>
      </c>
      <c r="BS36" s="176" t="e">
        <f>SUM(BP36/BR36)</f>
        <v>#DIV/0!</v>
      </c>
      <c r="BT36" s="248">
        <f>SUM(J37,J38,J39,P37,P38,P39,V37,V38,V39,AB37,AB38,AB39,AH37,AH38,AH39,AN37,AN38,AN39,AT37,AT38,AT39,AZ37,AZ38,AZ39,BF37,BF38,BF39,D37,D38,D39)</f>
        <v>0</v>
      </c>
      <c r="BU36" s="248">
        <f>SUM(F37,F38,F39,L37,L38,L39,R37,R38,R39,X37,X38,X39,AD37,AD38,AD39,AJ37,AJ38,AJ39,AP37,AP38,AP39,AV37,AV38,AV39,BB37,BB38,BB39,BH37,BH38,BH39)</f>
        <v>0</v>
      </c>
      <c r="BV36" s="176" t="e">
        <f>SUM(BT36/BU36)</f>
        <v>#DIV/0!</v>
      </c>
      <c r="BW36" s="249">
        <f>$BX36</f>
        <v>5</v>
      </c>
      <c r="BX36" s="38">
        <f>RANK(CB36,CB$4:CB$43)</f>
        <v>5</v>
      </c>
      <c r="BY36" s="38">
        <f>BO36</f>
        <v>0</v>
      </c>
      <c r="BZ36" s="117">
        <f>IF(BP36=0,0,IF(BR36=0,9,BS36))</f>
        <v>0</v>
      </c>
      <c r="CA36" s="38">
        <f>IF(BT36=0,0,BV36)</f>
        <v>0</v>
      </c>
      <c r="CB36" s="38">
        <f>BJ36+0.01*BZ36+0.00001*CA36</f>
        <v>0</v>
      </c>
    </row>
    <row r="37" spans="1:80" ht="12" hidden="1" customHeight="1">
      <c r="A37" s="255">
        <f>$AX$3</f>
        <v>0</v>
      </c>
      <c r="B37" s="168"/>
      <c r="C37" s="118" t="str">
        <f t="shared" ref="C37:C39" si="206">BC5</f>
        <v/>
      </c>
      <c r="D37" s="53">
        <f t="shared" ref="D37:D39" si="207">BB5</f>
        <v>0</v>
      </c>
      <c r="E37" s="53" t="s">
        <v>31</v>
      </c>
      <c r="F37" s="53">
        <f>$AZ$5</f>
        <v>0</v>
      </c>
      <c r="G37" s="86" t="str">
        <f t="shared" ref="G37:G39" si="208">AY5</f>
        <v/>
      </c>
      <c r="H37" s="235"/>
      <c r="I37" s="53" t="str">
        <f t="shared" ref="I37:I39" si="209">BC9</f>
        <v/>
      </c>
      <c r="J37" s="53">
        <f t="shared" ref="J37:J39" si="210">BB9</f>
        <v>0</v>
      </c>
      <c r="K37" s="53" t="s">
        <v>31</v>
      </c>
      <c r="L37" s="62">
        <f t="shared" ref="L37:L39" si="211">AZ9</f>
        <v>0</v>
      </c>
      <c r="M37" s="86" t="str">
        <f t="shared" ref="M37:M39" si="212">AY9</f>
        <v/>
      </c>
      <c r="N37" s="168"/>
      <c r="O37" s="53" t="str">
        <f t="shared" ref="O37:O39" si="213">BC13</f>
        <v/>
      </c>
      <c r="P37" s="52">
        <f t="shared" ref="P37:P39" si="214">BB13</f>
        <v>0</v>
      </c>
      <c r="Q37" s="53" t="s">
        <v>31</v>
      </c>
      <c r="R37" s="53">
        <f t="shared" ref="R37:R39" si="215">AZ13</f>
        <v>0</v>
      </c>
      <c r="S37" s="134" t="str">
        <f t="shared" ref="S37:S39" si="216">AY13</f>
        <v/>
      </c>
      <c r="T37" s="168"/>
      <c r="U37" s="50" t="str">
        <f t="shared" ref="U37:U39" si="217">BC17</f>
        <v/>
      </c>
      <c r="V37" s="52">
        <f t="shared" si="202"/>
        <v>0</v>
      </c>
      <c r="W37" s="53" t="s">
        <v>31</v>
      </c>
      <c r="X37" s="62">
        <f t="shared" ref="X37:X39" si="218">AZ17</f>
        <v>0</v>
      </c>
      <c r="Y37" s="86" t="str">
        <f t="shared" ref="Y37:Y39" si="219">AY17</f>
        <v/>
      </c>
      <c r="Z37" s="168"/>
      <c r="AA37" s="50" t="str">
        <f t="shared" ref="AA37:AA39" si="220">BC21</f>
        <v/>
      </c>
      <c r="AB37" s="53">
        <f t="shared" si="203"/>
        <v>0</v>
      </c>
      <c r="AC37" s="62" t="s">
        <v>31</v>
      </c>
      <c r="AD37" s="62">
        <f t="shared" ref="AD37:AD39" si="221">AZ21</f>
        <v>0</v>
      </c>
      <c r="AE37" s="86" t="str">
        <f t="shared" ref="AE37:AE39" si="222">AY21</f>
        <v/>
      </c>
      <c r="AF37" s="168"/>
      <c r="AG37" s="62" t="str">
        <f t="shared" ref="AG37:AG39" si="223">BC25</f>
        <v/>
      </c>
      <c r="AH37" s="62">
        <f t="shared" si="204"/>
        <v>0</v>
      </c>
      <c r="AI37" s="53" t="s">
        <v>31</v>
      </c>
      <c r="AJ37" s="62">
        <f t="shared" ref="AJ37:AJ39" si="224">AZ25</f>
        <v>0</v>
      </c>
      <c r="AK37" s="86" t="str">
        <f t="shared" ref="AK37:AK39" si="225">AY25</f>
        <v/>
      </c>
      <c r="AL37" s="168"/>
      <c r="AM37" s="53" t="str">
        <f t="shared" ref="AM37:AM39" si="226">BC29</f>
        <v/>
      </c>
      <c r="AN37" s="53">
        <f t="shared" ref="AN37:AN39" si="227">BB29</f>
        <v>0</v>
      </c>
      <c r="AO37" s="53" t="s">
        <v>31</v>
      </c>
      <c r="AP37" s="62">
        <f t="shared" ref="AP37:AP39" si="228">AZ29</f>
        <v>0</v>
      </c>
      <c r="AQ37" s="86" t="str">
        <f t="shared" ref="AQ37:AQ39" si="229">AY29</f>
        <v/>
      </c>
      <c r="AR37" s="168"/>
      <c r="AS37" s="62" t="str">
        <f t="shared" ref="AS37:AS39" si="230">BC33</f>
        <v/>
      </c>
      <c r="AT37" s="53">
        <f t="shared" si="205"/>
        <v>0</v>
      </c>
      <c r="AU37" s="110" t="s">
        <v>31</v>
      </c>
      <c r="AV37" s="62">
        <f t="shared" ref="AV37:AV39" si="231">AZ33</f>
        <v>0</v>
      </c>
      <c r="AW37" s="86" t="str">
        <f t="shared" ref="AW37:AW39" si="232">AY33</f>
        <v/>
      </c>
      <c r="AX37" s="168"/>
      <c r="AY37" s="128"/>
      <c r="AZ37" s="53"/>
      <c r="BA37" s="53" t="s">
        <v>31</v>
      </c>
      <c r="BB37" s="62"/>
      <c r="BC37" s="86"/>
      <c r="BD37" s="168"/>
      <c r="BE37" s="46" t="str">
        <f t="shared" ref="BE37:BE39" si="233">IF(BF37="","",IF(BF37&gt;BH37,1,0))</f>
        <v/>
      </c>
      <c r="BF37" s="56"/>
      <c r="BG37" s="46" t="s">
        <v>31</v>
      </c>
      <c r="BH37" s="58"/>
      <c r="BI37" s="46" t="str">
        <f t="shared" ref="BI37:BI39" si="234">IF(BH37="","",IF(BH37&gt;BF37,1,0))</f>
        <v/>
      </c>
      <c r="BJ37" s="172"/>
      <c r="BK37" s="172"/>
      <c r="BL37" s="172"/>
      <c r="BM37" s="172"/>
      <c r="BN37" s="172"/>
      <c r="BO37" s="172"/>
      <c r="BP37" s="172"/>
      <c r="BQ37" s="172"/>
      <c r="BR37" s="172"/>
      <c r="BS37" s="172"/>
      <c r="BT37" s="172"/>
      <c r="BU37" s="172"/>
      <c r="BV37" s="172"/>
      <c r="BW37" s="178"/>
      <c r="BZ37" s="117"/>
    </row>
    <row r="38" spans="1:80" ht="12" hidden="1" customHeight="1">
      <c r="A38" s="186"/>
      <c r="B38" s="168"/>
      <c r="C38" s="118" t="str">
        <f t="shared" si="206"/>
        <v/>
      </c>
      <c r="D38" s="53">
        <f t="shared" si="207"/>
        <v>0</v>
      </c>
      <c r="E38" s="53" t="s">
        <v>31</v>
      </c>
      <c r="F38" s="53">
        <f t="shared" ref="F38:F39" si="235">AZ6</f>
        <v>0</v>
      </c>
      <c r="G38" s="86" t="str">
        <f t="shared" si="208"/>
        <v/>
      </c>
      <c r="H38" s="235"/>
      <c r="I38" s="53" t="str">
        <f t="shared" si="209"/>
        <v/>
      </c>
      <c r="J38" s="53">
        <f t="shared" si="210"/>
        <v>0</v>
      </c>
      <c r="K38" s="53" t="s">
        <v>31</v>
      </c>
      <c r="L38" s="62">
        <f t="shared" si="211"/>
        <v>0</v>
      </c>
      <c r="M38" s="86" t="str">
        <f t="shared" si="212"/>
        <v/>
      </c>
      <c r="N38" s="168"/>
      <c r="O38" s="53" t="str">
        <f t="shared" si="213"/>
        <v/>
      </c>
      <c r="P38" s="61">
        <f t="shared" si="214"/>
        <v>0</v>
      </c>
      <c r="Q38" s="53" t="s">
        <v>31</v>
      </c>
      <c r="R38" s="53">
        <f t="shared" si="215"/>
        <v>0</v>
      </c>
      <c r="S38" s="86" t="str">
        <f t="shared" si="216"/>
        <v/>
      </c>
      <c r="T38" s="168"/>
      <c r="U38" s="50" t="str">
        <f t="shared" si="217"/>
        <v/>
      </c>
      <c r="V38" s="61">
        <f t="shared" si="202"/>
        <v>0</v>
      </c>
      <c r="W38" s="53" t="s">
        <v>31</v>
      </c>
      <c r="X38" s="62">
        <f t="shared" si="218"/>
        <v>0</v>
      </c>
      <c r="Y38" s="86" t="str">
        <f t="shared" si="219"/>
        <v/>
      </c>
      <c r="Z38" s="168"/>
      <c r="AA38" s="50" t="str">
        <f t="shared" si="220"/>
        <v/>
      </c>
      <c r="AB38" s="53">
        <f t="shared" si="203"/>
        <v>0</v>
      </c>
      <c r="AC38" s="62" t="s">
        <v>31</v>
      </c>
      <c r="AD38" s="62">
        <f t="shared" si="221"/>
        <v>0</v>
      </c>
      <c r="AE38" s="86" t="str">
        <f t="shared" si="222"/>
        <v/>
      </c>
      <c r="AF38" s="168"/>
      <c r="AG38" s="62" t="str">
        <f t="shared" si="223"/>
        <v/>
      </c>
      <c r="AH38" s="62">
        <f t="shared" si="204"/>
        <v>0</v>
      </c>
      <c r="AI38" s="53" t="s">
        <v>31</v>
      </c>
      <c r="AJ38" s="62">
        <f t="shared" si="224"/>
        <v>0</v>
      </c>
      <c r="AK38" s="86" t="str">
        <f t="shared" si="225"/>
        <v/>
      </c>
      <c r="AL38" s="168"/>
      <c r="AM38" s="53" t="str">
        <f t="shared" si="226"/>
        <v/>
      </c>
      <c r="AN38" s="53">
        <f t="shared" si="227"/>
        <v>0</v>
      </c>
      <c r="AO38" s="53" t="s">
        <v>31</v>
      </c>
      <c r="AP38" s="62">
        <f t="shared" si="228"/>
        <v>0</v>
      </c>
      <c r="AQ38" s="86" t="str">
        <f t="shared" si="229"/>
        <v/>
      </c>
      <c r="AR38" s="168"/>
      <c r="AS38" s="62" t="str">
        <f t="shared" si="230"/>
        <v/>
      </c>
      <c r="AT38" s="53">
        <f t="shared" si="205"/>
        <v>0</v>
      </c>
      <c r="AU38" s="110" t="s">
        <v>31</v>
      </c>
      <c r="AV38" s="62">
        <f t="shared" si="231"/>
        <v>0</v>
      </c>
      <c r="AW38" s="86" t="str">
        <f t="shared" si="232"/>
        <v/>
      </c>
      <c r="AX38" s="168"/>
      <c r="AY38" s="128"/>
      <c r="AZ38" s="53"/>
      <c r="BA38" s="53" t="s">
        <v>31</v>
      </c>
      <c r="BB38" s="62"/>
      <c r="BC38" s="86"/>
      <c r="BD38" s="168"/>
      <c r="BE38" s="46" t="str">
        <f t="shared" si="233"/>
        <v/>
      </c>
      <c r="BF38" s="57"/>
      <c r="BG38" s="46" t="s">
        <v>31</v>
      </c>
      <c r="BH38" s="63"/>
      <c r="BI38" s="46" t="str">
        <f t="shared" si="234"/>
        <v/>
      </c>
      <c r="BJ38" s="172"/>
      <c r="BK38" s="172"/>
      <c r="BL38" s="172"/>
      <c r="BM38" s="172"/>
      <c r="BN38" s="172"/>
      <c r="BO38" s="172"/>
      <c r="BP38" s="172"/>
      <c r="BQ38" s="172"/>
      <c r="BR38" s="172"/>
      <c r="BS38" s="172"/>
      <c r="BT38" s="172"/>
      <c r="BU38" s="172"/>
      <c r="BV38" s="172"/>
      <c r="BW38" s="178"/>
      <c r="BZ38" s="117"/>
    </row>
    <row r="39" spans="1:80" ht="12" hidden="1" customHeight="1">
      <c r="A39" s="187"/>
      <c r="B39" s="262"/>
      <c r="C39" s="119" t="str">
        <f t="shared" si="206"/>
        <v/>
      </c>
      <c r="D39" s="74">
        <f t="shared" si="207"/>
        <v>0</v>
      </c>
      <c r="E39" s="74" t="s">
        <v>31</v>
      </c>
      <c r="F39" s="74">
        <f t="shared" si="235"/>
        <v>0</v>
      </c>
      <c r="G39" s="90" t="str">
        <f t="shared" si="208"/>
        <v/>
      </c>
      <c r="H39" s="236"/>
      <c r="I39" s="74" t="str">
        <f t="shared" si="209"/>
        <v/>
      </c>
      <c r="J39" s="74">
        <f t="shared" si="210"/>
        <v>0</v>
      </c>
      <c r="K39" s="74" t="s">
        <v>31</v>
      </c>
      <c r="L39" s="75">
        <f t="shared" si="211"/>
        <v>0</v>
      </c>
      <c r="M39" s="90" t="str">
        <f t="shared" si="212"/>
        <v/>
      </c>
      <c r="N39" s="191"/>
      <c r="O39" s="74" t="str">
        <f t="shared" si="213"/>
        <v/>
      </c>
      <c r="P39" s="73">
        <f t="shared" si="214"/>
        <v>0</v>
      </c>
      <c r="Q39" s="74" t="s">
        <v>31</v>
      </c>
      <c r="R39" s="74">
        <f t="shared" si="215"/>
        <v>0</v>
      </c>
      <c r="S39" s="90" t="str">
        <f t="shared" si="216"/>
        <v/>
      </c>
      <c r="T39" s="191"/>
      <c r="U39" s="72" t="str">
        <f t="shared" si="217"/>
        <v/>
      </c>
      <c r="V39" s="73">
        <f t="shared" si="202"/>
        <v>0</v>
      </c>
      <c r="W39" s="74" t="s">
        <v>31</v>
      </c>
      <c r="X39" s="75">
        <f t="shared" si="218"/>
        <v>0</v>
      </c>
      <c r="Y39" s="90" t="str">
        <f t="shared" si="219"/>
        <v/>
      </c>
      <c r="Z39" s="191"/>
      <c r="AA39" s="72" t="str">
        <f t="shared" si="220"/>
        <v/>
      </c>
      <c r="AB39" s="74">
        <f t="shared" si="203"/>
        <v>0</v>
      </c>
      <c r="AC39" s="75" t="s">
        <v>31</v>
      </c>
      <c r="AD39" s="75">
        <f t="shared" si="221"/>
        <v>0</v>
      </c>
      <c r="AE39" s="90" t="str">
        <f t="shared" si="222"/>
        <v/>
      </c>
      <c r="AF39" s="191"/>
      <c r="AG39" s="75" t="str">
        <f t="shared" si="223"/>
        <v/>
      </c>
      <c r="AH39" s="75">
        <f t="shared" si="204"/>
        <v>0</v>
      </c>
      <c r="AI39" s="74" t="s">
        <v>31</v>
      </c>
      <c r="AJ39" s="75">
        <f t="shared" si="224"/>
        <v>0</v>
      </c>
      <c r="AK39" s="90" t="str">
        <f t="shared" si="225"/>
        <v/>
      </c>
      <c r="AL39" s="191"/>
      <c r="AM39" s="132" t="str">
        <f t="shared" si="226"/>
        <v/>
      </c>
      <c r="AN39" s="135">
        <f t="shared" si="227"/>
        <v>0</v>
      </c>
      <c r="AO39" s="135" t="s">
        <v>31</v>
      </c>
      <c r="AP39" s="136">
        <f t="shared" si="228"/>
        <v>0</v>
      </c>
      <c r="AQ39" s="133" t="str">
        <f t="shared" si="229"/>
        <v/>
      </c>
      <c r="AR39" s="191"/>
      <c r="AS39" s="75" t="str">
        <f t="shared" si="230"/>
        <v/>
      </c>
      <c r="AT39" s="74">
        <f t="shared" si="205"/>
        <v>0</v>
      </c>
      <c r="AU39" s="137" t="s">
        <v>31</v>
      </c>
      <c r="AV39" s="75">
        <f t="shared" si="231"/>
        <v>0</v>
      </c>
      <c r="AW39" s="90" t="str">
        <f t="shared" si="232"/>
        <v/>
      </c>
      <c r="AX39" s="191"/>
      <c r="AY39" s="132"/>
      <c r="AZ39" s="74"/>
      <c r="BA39" s="74" t="s">
        <v>31</v>
      </c>
      <c r="BB39" s="75"/>
      <c r="BC39" s="90"/>
      <c r="BD39" s="191"/>
      <c r="BE39" s="68" t="str">
        <f t="shared" si="233"/>
        <v/>
      </c>
      <c r="BF39" s="76"/>
      <c r="BG39" s="68" t="s">
        <v>31</v>
      </c>
      <c r="BH39" s="77"/>
      <c r="BI39" s="68" t="str">
        <f t="shared" si="234"/>
        <v/>
      </c>
      <c r="BJ39" s="173"/>
      <c r="BK39" s="173"/>
      <c r="BL39" s="173"/>
      <c r="BM39" s="173"/>
      <c r="BN39" s="173"/>
      <c r="BO39" s="173"/>
      <c r="BP39" s="173"/>
      <c r="BQ39" s="173"/>
      <c r="BR39" s="173"/>
      <c r="BS39" s="173"/>
      <c r="BT39" s="173"/>
      <c r="BU39" s="173"/>
      <c r="BV39" s="173"/>
      <c r="BW39" s="250"/>
      <c r="BZ39" s="117"/>
    </row>
    <row r="40" spans="1:80" ht="12" hidden="1" customHeight="1">
      <c r="A40" s="138">
        <f>$BD$2</f>
        <v>0</v>
      </c>
      <c r="B40" s="261">
        <f>$BD$4</f>
        <v>0</v>
      </c>
      <c r="C40" s="112"/>
      <c r="D40" s="54" t="str">
        <f t="shared" ref="D40:D43" si="236">BH4</f>
        <v/>
      </c>
      <c r="E40" s="54" t="s">
        <v>31</v>
      </c>
      <c r="F40" s="54" t="str">
        <f>BE4</f>
        <v/>
      </c>
      <c r="G40" s="113"/>
      <c r="H40" s="259">
        <f>$BD$8</f>
        <v>0</v>
      </c>
      <c r="I40" s="35"/>
      <c r="J40" s="35" t="str">
        <f t="shared" ref="J40:J43" si="237">BH8</f>
        <v/>
      </c>
      <c r="K40" s="35" t="s">
        <v>31</v>
      </c>
      <c r="L40" s="114">
        <f t="shared" ref="L40:L43" si="238">BF8</f>
        <v>0</v>
      </c>
      <c r="M40" s="115"/>
      <c r="N40" s="167">
        <f>$BD$12</f>
        <v>0</v>
      </c>
      <c r="O40" s="35"/>
      <c r="P40" s="35" t="str">
        <f t="shared" ref="P40:P43" si="239">BH12</f>
        <v/>
      </c>
      <c r="Q40" s="35" t="s">
        <v>31</v>
      </c>
      <c r="R40" s="114" t="str">
        <f>$BE$12</f>
        <v/>
      </c>
      <c r="S40" s="115"/>
      <c r="T40" s="167">
        <f>$BD$16</f>
        <v>0</v>
      </c>
      <c r="U40" s="32"/>
      <c r="V40" s="35" t="str">
        <f t="shared" ref="V40:V43" si="240">BH16</f>
        <v/>
      </c>
      <c r="W40" s="35" t="s">
        <v>31</v>
      </c>
      <c r="X40" s="35" t="str">
        <f>BE16</f>
        <v/>
      </c>
      <c r="Y40" s="115"/>
      <c r="Z40" s="167">
        <f>$BD$20</f>
        <v>0</v>
      </c>
      <c r="AA40" s="32"/>
      <c r="AB40" s="35" t="str">
        <f t="shared" ref="AB40:AB43" si="241">BH20</f>
        <v/>
      </c>
      <c r="AC40" s="35" t="s">
        <v>31</v>
      </c>
      <c r="AD40" s="114" t="str">
        <f>BE20</f>
        <v/>
      </c>
      <c r="AE40" s="115"/>
      <c r="AF40" s="167">
        <f>$BD$24</f>
        <v>0</v>
      </c>
      <c r="AG40" s="35"/>
      <c r="AH40" s="35" t="str">
        <f t="shared" ref="AH40:AH43" si="242">BH24</f>
        <v/>
      </c>
      <c r="AI40" s="35" t="s">
        <v>31</v>
      </c>
      <c r="AJ40" s="114">
        <f t="shared" ref="AJ40:AJ43" si="243">BF24</f>
        <v>0</v>
      </c>
      <c r="AK40" s="115"/>
      <c r="AL40" s="167">
        <f>$BD$28</f>
        <v>0</v>
      </c>
      <c r="AM40" s="35"/>
      <c r="AN40" s="35" t="str">
        <f t="shared" ref="AN40:AN43" si="244">BH28</f>
        <v/>
      </c>
      <c r="AO40" s="35" t="s">
        <v>31</v>
      </c>
      <c r="AP40" s="114" t="str">
        <f>BE28</f>
        <v/>
      </c>
      <c r="AQ40" s="115"/>
      <c r="AR40" s="167">
        <f>$BD$32</f>
        <v>0</v>
      </c>
      <c r="AS40" s="35"/>
      <c r="AT40" s="35" t="str">
        <f t="shared" ref="AT40:AT43" si="245">BH32</f>
        <v/>
      </c>
      <c r="AU40" s="35" t="s">
        <v>31</v>
      </c>
      <c r="AV40" s="114" t="str">
        <f>BE32</f>
        <v/>
      </c>
      <c r="AW40" s="115"/>
      <c r="AX40" s="167">
        <f>$BD$36</f>
        <v>0</v>
      </c>
      <c r="AY40" s="128"/>
      <c r="AZ40" s="54" t="str">
        <f t="shared" ref="AZ40:AZ43" si="246">BH36</f>
        <v/>
      </c>
      <c r="BA40" s="54" t="s">
        <v>31</v>
      </c>
      <c r="BB40" s="55" t="str">
        <f>BE36</f>
        <v/>
      </c>
      <c r="BC40" s="139"/>
      <c r="BD40" s="170"/>
      <c r="BE40" s="128"/>
      <c r="BF40" s="54"/>
      <c r="BG40" s="54" t="s">
        <v>31</v>
      </c>
      <c r="BH40" s="55"/>
      <c r="BI40" s="116"/>
      <c r="BJ40" s="171">
        <f>SUMPRODUCT((J40=2)+(P40=2)+(V40=2)+(AB40=2)+(AH40=2)+(D40=2)+(AN40=2)+(AT40=2)+(AZ40=2))</f>
        <v>0</v>
      </c>
      <c r="BK40" s="174" t="s">
        <v>31</v>
      </c>
      <c r="BL40" s="171">
        <f>SUMPRODUCT((L40=2)+(R40=2)+(X40=2)+(AD40=2)+(AJ40=2)+(F40=2)+(AP40=2)+(AV40=2)+(BB40=2))</f>
        <v>0</v>
      </c>
      <c r="BM40" s="174" t="s">
        <v>31</v>
      </c>
      <c r="BN40" s="171">
        <f>SUMPRODUCT((N40=2)+(T40=2)+(Z40=2)+(AF40=2)+(AL40=2)+(H40=2)+(AR40=2)+(AX40=2)+(BD40=2))</f>
        <v>0</v>
      </c>
      <c r="BO40" s="180">
        <f>SUM(BJ40*2)+BL40</f>
        <v>0</v>
      </c>
      <c r="BP40" s="181">
        <f>SUM(D40,J40,P40,V40,AB40,AH40,AN40,AT40,AZ40,BD40)</f>
        <v>0</v>
      </c>
      <c r="BQ40" s="181" t="s">
        <v>31</v>
      </c>
      <c r="BR40" s="181">
        <f>SUM(F40,L40,R40,X40,AD40,AJ40,AP40,AV40,BB40)</f>
        <v>0</v>
      </c>
      <c r="BS40" s="176" t="e">
        <f>SUM(BP40/BR40)</f>
        <v>#DIV/0!</v>
      </c>
      <c r="BT40" s="181">
        <f>SUM(J41,J42,J43,P41,P42,P43,V41,V42,V43,AB41,AB42,AB43,AH41,AH42,AH43,AN41,AN42,AN43,AT41,AT42,AT43,AZ41,AZ42,AZ43,BF41,BF42,BF43,D41,D42,D43)</f>
        <v>0</v>
      </c>
      <c r="BU40" s="181">
        <f>SUM(F41,F42,F43,L41,L42,L43,R41,R42,R43,X41,X42,X43,AD41,AD42,AD43,AJ41,AJ42,AJ43,AP41,AP42,AP43,AV41,AV42,AV43,BB41,BB42,BB43,BH41,BH42,BH43)</f>
        <v>0</v>
      </c>
      <c r="BV40" s="176" t="e">
        <f>SUM(BT40/BU40)</f>
        <v>#DIV/0!</v>
      </c>
      <c r="BW40" s="177">
        <f>$BX40</f>
        <v>5</v>
      </c>
      <c r="BX40" s="38">
        <f>RANK(CB40,CB$4:CB$43)</f>
        <v>5</v>
      </c>
      <c r="BY40" s="38">
        <f>BO40</f>
        <v>0</v>
      </c>
      <c r="BZ40" s="117">
        <f>IF(BP40=0,0,IF(BR40=0,9,BS40))</f>
        <v>0</v>
      </c>
      <c r="CA40" s="38">
        <f>IF(BT40=0,0,BV40)</f>
        <v>0</v>
      </c>
      <c r="CB40" s="38">
        <f>BJ40+0.01*BZ40+0.00001*CA40</f>
        <v>0</v>
      </c>
    </row>
    <row r="41" spans="1:80" ht="12" hidden="1" customHeight="1">
      <c r="A41" s="255">
        <f>$BD$3</f>
        <v>0</v>
      </c>
      <c r="B41" s="168"/>
      <c r="C41" s="118" t="str">
        <f t="shared" ref="C41:C43" si="247">BI5</f>
        <v/>
      </c>
      <c r="D41" s="53">
        <f t="shared" si="236"/>
        <v>0</v>
      </c>
      <c r="E41" s="53" t="s">
        <v>31</v>
      </c>
      <c r="F41" s="53">
        <f t="shared" ref="F41:F43" si="248">BF5</f>
        <v>0</v>
      </c>
      <c r="G41" s="86" t="str">
        <f t="shared" ref="G41:G43" si="249">BE5</f>
        <v/>
      </c>
      <c r="H41" s="235"/>
      <c r="I41" s="53" t="str">
        <f t="shared" ref="I41:I43" si="250">BI9</f>
        <v/>
      </c>
      <c r="J41" s="53">
        <f t="shared" si="237"/>
        <v>0</v>
      </c>
      <c r="K41" s="53" t="s">
        <v>31</v>
      </c>
      <c r="L41" s="62">
        <f t="shared" si="238"/>
        <v>0</v>
      </c>
      <c r="M41" s="86" t="str">
        <f t="shared" ref="M41:M43" si="251">BE9</f>
        <v/>
      </c>
      <c r="N41" s="168"/>
      <c r="O41" s="53" t="str">
        <f t="shared" ref="O41:O43" si="252">BI13</f>
        <v/>
      </c>
      <c r="P41" s="53">
        <f t="shared" si="239"/>
        <v>0</v>
      </c>
      <c r="Q41" s="53" t="s">
        <v>31</v>
      </c>
      <c r="R41" s="62">
        <f t="shared" ref="R41:R43" si="253">BF13</f>
        <v>0</v>
      </c>
      <c r="S41" s="86" t="str">
        <f t="shared" ref="S41:S43" si="254">BE13</f>
        <v/>
      </c>
      <c r="T41" s="168"/>
      <c r="U41" s="50" t="str">
        <f t="shared" ref="U41:U43" si="255">BI17</f>
        <v/>
      </c>
      <c r="V41" s="53">
        <f t="shared" si="240"/>
        <v>0</v>
      </c>
      <c r="W41" s="53" t="s">
        <v>31</v>
      </c>
      <c r="X41" s="53">
        <f t="shared" ref="X41:X43" si="256">BF17</f>
        <v>0</v>
      </c>
      <c r="Y41" s="86" t="str">
        <f t="shared" ref="Y41:Y43" si="257">BE17</f>
        <v/>
      </c>
      <c r="Z41" s="168"/>
      <c r="AA41" s="50" t="str">
        <f t="shared" ref="AA41:AA43" si="258">BI21</f>
        <v/>
      </c>
      <c r="AB41" s="53">
        <f t="shared" si="241"/>
        <v>0</v>
      </c>
      <c r="AC41" s="53" t="s">
        <v>31</v>
      </c>
      <c r="AD41" s="62">
        <f t="shared" ref="AD41:AD43" si="259">BF21</f>
        <v>0</v>
      </c>
      <c r="AE41" s="86" t="str">
        <f t="shared" ref="AE41:AE43" si="260">BE21</f>
        <v/>
      </c>
      <c r="AF41" s="168"/>
      <c r="AG41" s="53" t="str">
        <f t="shared" ref="AG41:AG43" si="261">BI25</f>
        <v/>
      </c>
      <c r="AH41" s="53">
        <f t="shared" si="242"/>
        <v>0</v>
      </c>
      <c r="AI41" s="53" t="s">
        <v>31</v>
      </c>
      <c r="AJ41" s="62">
        <f t="shared" si="243"/>
        <v>0</v>
      </c>
      <c r="AK41" s="86" t="str">
        <f t="shared" ref="AK41:AK43" si="262">BE25</f>
        <v/>
      </c>
      <c r="AL41" s="168"/>
      <c r="AM41" s="53" t="str">
        <f t="shared" ref="AM41:AM43" si="263">BI29</f>
        <v/>
      </c>
      <c r="AN41" s="53">
        <f t="shared" si="244"/>
        <v>0</v>
      </c>
      <c r="AO41" s="53" t="s">
        <v>31</v>
      </c>
      <c r="AP41" s="62">
        <f t="shared" ref="AP41:AP43" si="264">BF29</f>
        <v>0</v>
      </c>
      <c r="AQ41" s="86" t="str">
        <f t="shared" ref="AQ41:AQ43" si="265">BE29</f>
        <v/>
      </c>
      <c r="AR41" s="168"/>
      <c r="AS41" s="53" t="str">
        <f t="shared" ref="AS41:AS43" si="266">BI33</f>
        <v/>
      </c>
      <c r="AT41" s="53">
        <f t="shared" si="245"/>
        <v>0</v>
      </c>
      <c r="AU41" s="53" t="s">
        <v>31</v>
      </c>
      <c r="AV41" s="62">
        <f t="shared" ref="AV41:AV43" si="267">BF33</f>
        <v>0</v>
      </c>
      <c r="AW41" s="86" t="str">
        <f t="shared" ref="AW41:AW43" si="268">BE33</f>
        <v/>
      </c>
      <c r="AX41" s="168"/>
      <c r="AY41" s="53" t="str">
        <f t="shared" ref="AY41:AY43" si="269">BI37</f>
        <v/>
      </c>
      <c r="AZ41" s="53">
        <f t="shared" si="246"/>
        <v>0</v>
      </c>
      <c r="BA41" s="53" t="s">
        <v>31</v>
      </c>
      <c r="BB41" s="62">
        <f t="shared" ref="BB41:BB43" si="270">BF37</f>
        <v>0</v>
      </c>
      <c r="BC41" s="140" t="str">
        <f t="shared" ref="BC41:BC43" si="271">BE37</f>
        <v/>
      </c>
      <c r="BD41" s="168"/>
      <c r="BE41" s="53"/>
      <c r="BF41" s="53"/>
      <c r="BG41" s="53" t="s">
        <v>31</v>
      </c>
      <c r="BH41" s="62"/>
      <c r="BI41" s="53"/>
      <c r="BJ41" s="172"/>
      <c r="BK41" s="172"/>
      <c r="BL41" s="172"/>
      <c r="BM41" s="172"/>
      <c r="BN41" s="172"/>
      <c r="BO41" s="172"/>
      <c r="BP41" s="172"/>
      <c r="BQ41" s="172"/>
      <c r="BR41" s="172"/>
      <c r="BS41" s="172"/>
      <c r="BT41" s="172"/>
      <c r="BU41" s="172"/>
      <c r="BV41" s="172"/>
      <c r="BW41" s="178"/>
      <c r="BZ41" s="117"/>
    </row>
    <row r="42" spans="1:80" ht="12" hidden="1" customHeight="1">
      <c r="A42" s="186"/>
      <c r="B42" s="168"/>
      <c r="C42" s="118" t="str">
        <f t="shared" si="247"/>
        <v/>
      </c>
      <c r="D42" s="53">
        <f t="shared" si="236"/>
        <v>0</v>
      </c>
      <c r="E42" s="53" t="s">
        <v>31</v>
      </c>
      <c r="F42" s="53">
        <f t="shared" si="248"/>
        <v>0</v>
      </c>
      <c r="G42" s="86" t="str">
        <f t="shared" si="249"/>
        <v/>
      </c>
      <c r="H42" s="235"/>
      <c r="I42" s="53" t="str">
        <f t="shared" si="250"/>
        <v/>
      </c>
      <c r="J42" s="53">
        <f t="shared" si="237"/>
        <v>0</v>
      </c>
      <c r="K42" s="53" t="s">
        <v>31</v>
      </c>
      <c r="L42" s="62">
        <f t="shared" si="238"/>
        <v>0</v>
      </c>
      <c r="M42" s="86" t="str">
        <f t="shared" si="251"/>
        <v/>
      </c>
      <c r="N42" s="168"/>
      <c r="O42" s="53" t="str">
        <f t="shared" si="252"/>
        <v/>
      </c>
      <c r="P42" s="53">
        <f t="shared" si="239"/>
        <v>0</v>
      </c>
      <c r="Q42" s="53" t="s">
        <v>31</v>
      </c>
      <c r="R42" s="62">
        <f t="shared" si="253"/>
        <v>0</v>
      </c>
      <c r="S42" s="86" t="str">
        <f t="shared" si="254"/>
        <v/>
      </c>
      <c r="T42" s="168"/>
      <c r="U42" s="50" t="str">
        <f t="shared" si="255"/>
        <v/>
      </c>
      <c r="V42" s="53">
        <f t="shared" si="240"/>
        <v>0</v>
      </c>
      <c r="W42" s="53" t="s">
        <v>31</v>
      </c>
      <c r="X42" s="53">
        <f t="shared" si="256"/>
        <v>0</v>
      </c>
      <c r="Y42" s="86" t="str">
        <f t="shared" si="257"/>
        <v/>
      </c>
      <c r="Z42" s="168"/>
      <c r="AA42" s="50" t="str">
        <f t="shared" si="258"/>
        <v/>
      </c>
      <c r="AB42" s="53">
        <f t="shared" si="241"/>
        <v>0</v>
      </c>
      <c r="AC42" s="53" t="s">
        <v>31</v>
      </c>
      <c r="AD42" s="62">
        <f t="shared" si="259"/>
        <v>0</v>
      </c>
      <c r="AE42" s="86" t="str">
        <f t="shared" si="260"/>
        <v/>
      </c>
      <c r="AF42" s="168"/>
      <c r="AG42" s="53" t="str">
        <f t="shared" si="261"/>
        <v/>
      </c>
      <c r="AH42" s="53">
        <f t="shared" si="242"/>
        <v>0</v>
      </c>
      <c r="AI42" s="53" t="s">
        <v>31</v>
      </c>
      <c r="AJ42" s="62">
        <f t="shared" si="243"/>
        <v>0</v>
      </c>
      <c r="AK42" s="86" t="str">
        <f t="shared" si="262"/>
        <v/>
      </c>
      <c r="AL42" s="168"/>
      <c r="AM42" s="53" t="str">
        <f t="shared" si="263"/>
        <v/>
      </c>
      <c r="AN42" s="53">
        <f t="shared" si="244"/>
        <v>0</v>
      </c>
      <c r="AO42" s="53" t="s">
        <v>31</v>
      </c>
      <c r="AP42" s="62">
        <f t="shared" si="264"/>
        <v>0</v>
      </c>
      <c r="AQ42" s="86" t="str">
        <f t="shared" si="265"/>
        <v/>
      </c>
      <c r="AR42" s="168"/>
      <c r="AS42" s="53" t="str">
        <f t="shared" si="266"/>
        <v/>
      </c>
      <c r="AT42" s="53">
        <f t="shared" si="245"/>
        <v>0</v>
      </c>
      <c r="AU42" s="53" t="s">
        <v>31</v>
      </c>
      <c r="AV42" s="62">
        <f t="shared" si="267"/>
        <v>0</v>
      </c>
      <c r="AW42" s="86" t="str">
        <f t="shared" si="268"/>
        <v/>
      </c>
      <c r="AX42" s="168"/>
      <c r="AY42" s="53" t="str">
        <f t="shared" si="269"/>
        <v/>
      </c>
      <c r="AZ42" s="53">
        <f t="shared" si="246"/>
        <v>0</v>
      </c>
      <c r="BA42" s="53" t="s">
        <v>31</v>
      </c>
      <c r="BB42" s="62">
        <f t="shared" si="270"/>
        <v>0</v>
      </c>
      <c r="BC42" s="141" t="str">
        <f t="shared" si="271"/>
        <v/>
      </c>
      <c r="BD42" s="168"/>
      <c r="BE42" s="53"/>
      <c r="BF42" s="53"/>
      <c r="BG42" s="53" t="s">
        <v>31</v>
      </c>
      <c r="BH42" s="62"/>
      <c r="BI42" s="53"/>
      <c r="BJ42" s="172"/>
      <c r="BK42" s="172"/>
      <c r="BL42" s="172"/>
      <c r="BM42" s="172"/>
      <c r="BN42" s="172"/>
      <c r="BO42" s="172"/>
      <c r="BP42" s="172"/>
      <c r="BQ42" s="172"/>
      <c r="BR42" s="172"/>
      <c r="BS42" s="172"/>
      <c r="BT42" s="172"/>
      <c r="BU42" s="172"/>
      <c r="BV42" s="172"/>
      <c r="BW42" s="178"/>
      <c r="BZ42" s="117"/>
    </row>
    <row r="43" spans="1:80" ht="12" hidden="1" customHeight="1">
      <c r="A43" s="263"/>
      <c r="B43" s="169"/>
      <c r="C43" s="142" t="str">
        <f t="shared" si="247"/>
        <v/>
      </c>
      <c r="D43" s="143">
        <f t="shared" si="236"/>
        <v>0</v>
      </c>
      <c r="E43" s="143" t="s">
        <v>31</v>
      </c>
      <c r="F43" s="143">
        <f t="shared" si="248"/>
        <v>0</v>
      </c>
      <c r="G43" s="144" t="str">
        <f t="shared" si="249"/>
        <v/>
      </c>
      <c r="H43" s="260"/>
      <c r="I43" s="143" t="str">
        <f t="shared" si="250"/>
        <v/>
      </c>
      <c r="J43" s="143">
        <f t="shared" si="237"/>
        <v>0</v>
      </c>
      <c r="K43" s="143" t="s">
        <v>31</v>
      </c>
      <c r="L43" s="145">
        <f t="shared" si="238"/>
        <v>0</v>
      </c>
      <c r="M43" s="144" t="str">
        <f t="shared" si="251"/>
        <v/>
      </c>
      <c r="N43" s="169"/>
      <c r="O43" s="143" t="str">
        <f t="shared" si="252"/>
        <v/>
      </c>
      <c r="P43" s="143">
        <f t="shared" si="239"/>
        <v>0</v>
      </c>
      <c r="Q43" s="143" t="s">
        <v>31</v>
      </c>
      <c r="R43" s="145">
        <f t="shared" si="253"/>
        <v>0</v>
      </c>
      <c r="S43" s="144" t="str">
        <f t="shared" si="254"/>
        <v/>
      </c>
      <c r="T43" s="169"/>
      <c r="U43" s="146" t="str">
        <f t="shared" si="255"/>
        <v/>
      </c>
      <c r="V43" s="143">
        <f t="shared" si="240"/>
        <v>0</v>
      </c>
      <c r="W43" s="143" t="s">
        <v>31</v>
      </c>
      <c r="X43" s="143">
        <f t="shared" si="256"/>
        <v>0</v>
      </c>
      <c r="Y43" s="144" t="str">
        <f t="shared" si="257"/>
        <v/>
      </c>
      <c r="Z43" s="169"/>
      <c r="AA43" s="147" t="str">
        <f t="shared" si="258"/>
        <v/>
      </c>
      <c r="AB43" s="143">
        <f t="shared" si="241"/>
        <v>0</v>
      </c>
      <c r="AC43" s="143" t="s">
        <v>31</v>
      </c>
      <c r="AD43" s="145">
        <f t="shared" si="259"/>
        <v>0</v>
      </c>
      <c r="AE43" s="144" t="str">
        <f t="shared" si="260"/>
        <v/>
      </c>
      <c r="AF43" s="169"/>
      <c r="AG43" s="143" t="str">
        <f t="shared" si="261"/>
        <v/>
      </c>
      <c r="AH43" s="143">
        <f t="shared" si="242"/>
        <v>0</v>
      </c>
      <c r="AI43" s="143" t="s">
        <v>31</v>
      </c>
      <c r="AJ43" s="145">
        <f t="shared" si="243"/>
        <v>0</v>
      </c>
      <c r="AK43" s="144" t="str">
        <f t="shared" si="262"/>
        <v/>
      </c>
      <c r="AL43" s="169"/>
      <c r="AM43" s="143" t="str">
        <f t="shared" si="263"/>
        <v/>
      </c>
      <c r="AN43" s="143">
        <f t="shared" si="244"/>
        <v>0</v>
      </c>
      <c r="AO43" s="143" t="s">
        <v>31</v>
      </c>
      <c r="AP43" s="145">
        <f t="shared" si="264"/>
        <v>0</v>
      </c>
      <c r="AQ43" s="144" t="str">
        <f t="shared" si="265"/>
        <v/>
      </c>
      <c r="AR43" s="169"/>
      <c r="AS43" s="143" t="str">
        <f t="shared" si="266"/>
        <v/>
      </c>
      <c r="AT43" s="143">
        <f t="shared" si="245"/>
        <v>0</v>
      </c>
      <c r="AU43" s="143" t="s">
        <v>31</v>
      </c>
      <c r="AV43" s="145">
        <f t="shared" si="267"/>
        <v>0</v>
      </c>
      <c r="AW43" s="144" t="str">
        <f t="shared" si="268"/>
        <v/>
      </c>
      <c r="AX43" s="169"/>
      <c r="AY43" s="148" t="str">
        <f t="shared" si="269"/>
        <v/>
      </c>
      <c r="AZ43" s="143">
        <f t="shared" si="246"/>
        <v>0</v>
      </c>
      <c r="BA43" s="143" t="s">
        <v>31</v>
      </c>
      <c r="BB43" s="145">
        <f t="shared" si="270"/>
        <v>0</v>
      </c>
      <c r="BC43" s="149" t="str">
        <f t="shared" si="271"/>
        <v/>
      </c>
      <c r="BD43" s="169"/>
      <c r="BE43" s="148"/>
      <c r="BF43" s="143"/>
      <c r="BG43" s="143" t="s">
        <v>31</v>
      </c>
      <c r="BH43" s="145"/>
      <c r="BI43" s="150"/>
      <c r="BJ43" s="173"/>
      <c r="BK43" s="175"/>
      <c r="BL43" s="173"/>
      <c r="BM43" s="175"/>
      <c r="BN43" s="173"/>
      <c r="BO43" s="173"/>
      <c r="BP43" s="175"/>
      <c r="BQ43" s="175"/>
      <c r="BR43" s="175"/>
      <c r="BS43" s="175"/>
      <c r="BT43" s="175"/>
      <c r="BU43" s="175"/>
      <c r="BV43" s="175"/>
      <c r="BW43" s="179"/>
    </row>
    <row r="44" spans="1:80" ht="12.75" customHeight="1">
      <c r="BJ44" s="251"/>
      <c r="BK44" s="252"/>
      <c r="BL44" s="253"/>
      <c r="BM44" s="252"/>
      <c r="BN44" s="252"/>
      <c r="BO44" s="252"/>
      <c r="BP44" s="252"/>
      <c r="BS44" s="39"/>
    </row>
    <row r="45" spans="1:80" ht="12.75" customHeight="1">
      <c r="BS45" s="39"/>
    </row>
    <row r="46" spans="1:80" ht="19.5" customHeight="1"/>
    <row r="48" spans="1:80" ht="16.5" customHeight="1">
      <c r="A48" s="152"/>
      <c r="B48" s="37"/>
      <c r="C48" s="153"/>
      <c r="D48" s="241" t="str">
        <f>IF(BW4="","",VLOOKUP(D50,$BW$4:$CD$19,8,FALSE))</f>
        <v>2コート4位</v>
      </c>
      <c r="E48" s="242"/>
      <c r="F48" s="243"/>
      <c r="G48" s="154"/>
      <c r="H48" s="37"/>
      <c r="I48" s="155"/>
      <c r="J48" s="241" t="str">
        <f>IF(BW8="","",VLOOKUP(J50,$BW$4:$CD$19,8,FALSE))</f>
        <v>1コート4位</v>
      </c>
      <c r="K48" s="242"/>
      <c r="L48" s="243"/>
      <c r="M48" s="154"/>
      <c r="N48" s="37"/>
      <c r="O48" s="155"/>
      <c r="P48" s="241" t="str">
        <f>IF(BW12="","",VLOOKUP(P50,$BW$4:$CD$19,8,FALSE))</f>
        <v>2コート3位</v>
      </c>
      <c r="Q48" s="242"/>
      <c r="R48" s="243"/>
      <c r="S48" s="154"/>
      <c r="T48" s="37"/>
      <c r="U48" s="155"/>
      <c r="V48" s="241" t="str">
        <f>IF(BW16="","",VLOOKUP(V50,$BW$4:$CD$19,8,FALSE))</f>
        <v>1コート3位</v>
      </c>
      <c r="W48" s="242"/>
      <c r="X48" s="243"/>
    </row>
    <row r="49" spans="1:76" ht="41.25" customHeight="1">
      <c r="A49" s="152" t="str">
        <f>$A$3</f>
        <v>チーム名</v>
      </c>
      <c r="B49" s="37"/>
      <c r="C49" s="153"/>
      <c r="D49" s="241" t="str">
        <f>IF(BW4="","",VLOOKUP(D50,$BW$4:$CC$19,7,FALSE))</f>
        <v>くう</v>
      </c>
      <c r="E49" s="242"/>
      <c r="F49" s="243"/>
      <c r="G49" s="154"/>
      <c r="H49" s="37"/>
      <c r="I49" s="155"/>
      <c r="J49" s="241" t="str">
        <f>IF(BW8="","",VLOOKUP(J50,$BW$4:$CC$19,7,FALSE))</f>
        <v>甚目寺</v>
      </c>
      <c r="K49" s="242"/>
      <c r="L49" s="243"/>
      <c r="M49" s="154"/>
      <c r="N49" s="37"/>
      <c r="O49" s="155"/>
      <c r="P49" s="241" t="str">
        <f>IF(BW12="","",VLOOKUP(P50,$BW$4:$CC$19,7,FALSE))</f>
        <v>ユーアイクラブ</v>
      </c>
      <c r="Q49" s="242"/>
      <c r="R49" s="243"/>
      <c r="S49" s="154"/>
      <c r="T49" s="37"/>
      <c r="U49" s="155"/>
      <c r="V49" s="241" t="str">
        <f>IF(BW16="","",VLOOKUP(V50,$BW$4:$CC$19,7,FALSE))</f>
        <v>Beeねんりん</v>
      </c>
      <c r="W49" s="242"/>
      <c r="X49" s="243"/>
      <c r="Y49" s="14"/>
      <c r="Z49" s="16"/>
      <c r="AA49" s="15"/>
      <c r="AB49" s="16">
        <f>$Z$3</f>
        <v>0</v>
      </c>
      <c r="AC49" s="15"/>
      <c r="AD49" s="14"/>
      <c r="AE49" s="14"/>
      <c r="AF49" s="244">
        <f>$AF$3</f>
        <v>0</v>
      </c>
      <c r="AG49" s="245"/>
      <c r="AH49" s="245"/>
      <c r="AI49" s="245"/>
      <c r="AJ49" s="245"/>
      <c r="AK49" s="246"/>
      <c r="AL49" s="244">
        <f>$AL$3</f>
        <v>0</v>
      </c>
      <c r="AM49" s="245"/>
      <c r="AN49" s="245"/>
      <c r="AO49" s="245"/>
      <c r="AP49" s="245"/>
      <c r="AQ49" s="246"/>
      <c r="AR49" s="244">
        <f>$AR$3</f>
        <v>0</v>
      </c>
      <c r="AS49" s="245"/>
      <c r="AT49" s="245"/>
      <c r="AU49" s="245"/>
      <c r="AV49" s="245"/>
      <c r="AW49" s="246"/>
      <c r="AX49" s="244">
        <f>$AX$3</f>
        <v>0</v>
      </c>
      <c r="AY49" s="245"/>
      <c r="AZ49" s="245"/>
      <c r="BA49" s="245"/>
      <c r="BB49" s="245"/>
      <c r="BC49" s="246"/>
      <c r="BD49" s="244">
        <f>$BD$3</f>
        <v>0</v>
      </c>
      <c r="BE49" s="245"/>
      <c r="BF49" s="245"/>
      <c r="BG49" s="245"/>
      <c r="BH49" s="245"/>
      <c r="BI49" s="247"/>
      <c r="BX49" s="42">
        <f>SUM(BX4:BX19)</f>
        <v>32</v>
      </c>
    </row>
    <row r="50" spans="1:76" ht="22.5" customHeight="1">
      <c r="A50" s="156" t="s">
        <v>17</v>
      </c>
      <c r="B50" s="157"/>
      <c r="C50" s="157"/>
      <c r="D50" s="256">
        <v>1</v>
      </c>
      <c r="E50" s="257"/>
      <c r="F50" s="258"/>
      <c r="G50" s="158"/>
      <c r="H50" s="157"/>
      <c r="I50" s="158"/>
      <c r="J50" s="256">
        <v>2</v>
      </c>
      <c r="K50" s="257"/>
      <c r="L50" s="258"/>
      <c r="M50" s="158"/>
      <c r="N50" s="157"/>
      <c r="O50" s="158"/>
      <c r="P50" s="256">
        <v>3</v>
      </c>
      <c r="Q50" s="257"/>
      <c r="R50" s="258"/>
      <c r="S50" s="158"/>
      <c r="T50" s="157"/>
      <c r="U50" s="158"/>
      <c r="V50" s="256">
        <v>4</v>
      </c>
      <c r="W50" s="257"/>
      <c r="X50" s="258"/>
      <c r="Y50" s="159"/>
      <c r="AA50" s="159"/>
      <c r="AB50" s="237">
        <f>$BW$20</f>
        <v>5</v>
      </c>
      <c r="AC50" s="238"/>
      <c r="AD50" s="239"/>
      <c r="AE50" s="159"/>
      <c r="AF50" s="237">
        <f>$BW$24</f>
        <v>5</v>
      </c>
      <c r="AG50" s="238"/>
      <c r="AH50" s="238"/>
      <c r="AI50" s="238"/>
      <c r="AJ50" s="238"/>
      <c r="AK50" s="239"/>
      <c r="AL50" s="237">
        <f>$BW$28</f>
        <v>5</v>
      </c>
      <c r="AM50" s="238"/>
      <c r="AN50" s="238"/>
      <c r="AO50" s="238"/>
      <c r="AP50" s="238"/>
      <c r="AQ50" s="239"/>
      <c r="AR50" s="237">
        <f>$BW$32</f>
        <v>5</v>
      </c>
      <c r="AS50" s="238"/>
      <c r="AT50" s="238"/>
      <c r="AU50" s="238"/>
      <c r="AV50" s="238"/>
      <c r="AW50" s="239"/>
      <c r="AX50" s="237">
        <f>$BW$36</f>
        <v>5</v>
      </c>
      <c r="AY50" s="238"/>
      <c r="AZ50" s="238"/>
      <c r="BA50" s="238"/>
      <c r="BB50" s="238"/>
      <c r="BC50" s="239"/>
      <c r="BD50" s="237">
        <f>$BW$40</f>
        <v>5</v>
      </c>
      <c r="BE50" s="238"/>
      <c r="BF50" s="238"/>
      <c r="BG50" s="238"/>
      <c r="BH50" s="238"/>
      <c r="BI50" s="240"/>
      <c r="BX50" s="38">
        <v>24</v>
      </c>
    </row>
    <row r="51" spans="1:76" ht="12" customHeight="1"/>
    <row r="52" spans="1:76" ht="12" customHeight="1"/>
    <row r="53" spans="1:76" ht="12" customHeight="1"/>
    <row r="54" spans="1:76" ht="12" customHeight="1"/>
    <row r="55" spans="1:76" ht="12" customHeight="1"/>
    <row r="56" spans="1:76" ht="12" customHeight="1"/>
    <row r="57" spans="1:76" ht="12" customHeight="1"/>
    <row r="58" spans="1:76" ht="12" customHeight="1"/>
    <row r="59" spans="1:76" ht="12" customHeight="1"/>
    <row r="60" spans="1:76" ht="12" customHeight="1"/>
    <row r="61" spans="1:76" ht="12" customHeight="1"/>
    <row r="62" spans="1:76" ht="12" customHeight="1"/>
    <row r="63" spans="1:76" ht="12" customHeight="1"/>
    <row r="64" spans="1:76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spans="58:58" ht="12.75" customHeight="1"/>
    <row r="98" spans="58:58" ht="12.75" customHeight="1"/>
    <row r="99" spans="58:58" ht="12.75" customHeight="1"/>
    <row r="100" spans="58:58" ht="12.75" customHeight="1"/>
    <row r="101" spans="58:58" ht="12.75" customHeight="1"/>
    <row r="102" spans="58:58" ht="12.75" customHeight="1"/>
    <row r="103" spans="58:58" ht="12.75" customHeight="1"/>
    <row r="104" spans="58:58" ht="12.75" customHeight="1"/>
    <row r="105" spans="58:58" ht="12.75" customHeight="1"/>
    <row r="106" spans="58:58" ht="12.75" customHeight="1"/>
    <row r="107" spans="58:58" ht="12.75" customHeight="1"/>
    <row r="108" spans="58:58" ht="12.75" customHeight="1"/>
    <row r="109" spans="58:58" ht="12.75" customHeight="1"/>
    <row r="110" spans="58:58" ht="12.75" customHeight="1"/>
    <row r="111" spans="58:58" ht="12.75" customHeight="1">
      <c r="BF111" s="160"/>
    </row>
    <row r="112" spans="58:58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312">
    <mergeCell ref="BQ28:BQ31"/>
    <mergeCell ref="BR28:BR31"/>
    <mergeCell ref="BS28:BS31"/>
    <mergeCell ref="BT28:BT31"/>
    <mergeCell ref="BU28:BU31"/>
    <mergeCell ref="BV28:BV31"/>
    <mergeCell ref="BW28:BW31"/>
    <mergeCell ref="BJ28:BJ31"/>
    <mergeCell ref="BK28:BK31"/>
    <mergeCell ref="BL28:BL31"/>
    <mergeCell ref="BM28:BM31"/>
    <mergeCell ref="BN28:BN31"/>
    <mergeCell ref="BO28:BO31"/>
    <mergeCell ref="BP28:BP31"/>
    <mergeCell ref="BQ20:BQ23"/>
    <mergeCell ref="BR20:BR23"/>
    <mergeCell ref="BS20:BS23"/>
    <mergeCell ref="BT20:BT23"/>
    <mergeCell ref="BU20:BU23"/>
    <mergeCell ref="BV20:BV23"/>
    <mergeCell ref="BW20:BW23"/>
    <mergeCell ref="BJ20:BJ23"/>
    <mergeCell ref="BK20:BK23"/>
    <mergeCell ref="BL20:BL23"/>
    <mergeCell ref="BM20:BM23"/>
    <mergeCell ref="BN20:BN23"/>
    <mergeCell ref="BO20:BO23"/>
    <mergeCell ref="BP20:BP23"/>
    <mergeCell ref="BQ24:BQ27"/>
    <mergeCell ref="BR24:BR27"/>
    <mergeCell ref="BS24:BS27"/>
    <mergeCell ref="BT24:BT27"/>
    <mergeCell ref="BU24:BU27"/>
    <mergeCell ref="BV24:BV27"/>
    <mergeCell ref="BW24:BW27"/>
    <mergeCell ref="BJ24:BJ27"/>
    <mergeCell ref="BK24:BK27"/>
    <mergeCell ref="BL24:BL27"/>
    <mergeCell ref="BM24:BM27"/>
    <mergeCell ref="BN24:BN27"/>
    <mergeCell ref="BO24:BO27"/>
    <mergeCell ref="BP24:BP27"/>
    <mergeCell ref="BU32:BU35"/>
    <mergeCell ref="BV32:BV35"/>
    <mergeCell ref="BW32:BW35"/>
    <mergeCell ref="BJ32:BJ35"/>
    <mergeCell ref="BK32:BK35"/>
    <mergeCell ref="BL32:BL35"/>
    <mergeCell ref="BM32:BM35"/>
    <mergeCell ref="BN32:BN35"/>
    <mergeCell ref="BO32:BO35"/>
    <mergeCell ref="BP32:BP35"/>
    <mergeCell ref="B8:B11"/>
    <mergeCell ref="H12:H15"/>
    <mergeCell ref="P12:R15"/>
    <mergeCell ref="T12:T15"/>
    <mergeCell ref="Z12:Z15"/>
    <mergeCell ref="AF12:AF15"/>
    <mergeCell ref="A13:A15"/>
    <mergeCell ref="B12:B15"/>
    <mergeCell ref="H16:H19"/>
    <mergeCell ref="N16:N19"/>
    <mergeCell ref="V16:X19"/>
    <mergeCell ref="Z16:Z19"/>
    <mergeCell ref="AF16:AF19"/>
    <mergeCell ref="A17:A19"/>
    <mergeCell ref="A9:A11"/>
    <mergeCell ref="AL20:AL23"/>
    <mergeCell ref="AR20:AR23"/>
    <mergeCell ref="AX20:AX23"/>
    <mergeCell ref="BD20:BD23"/>
    <mergeCell ref="B16:B19"/>
    <mergeCell ref="H20:H23"/>
    <mergeCell ref="N20:N23"/>
    <mergeCell ref="T20:T23"/>
    <mergeCell ref="Z20:AE23"/>
    <mergeCell ref="AF20:AF23"/>
    <mergeCell ref="A21:A23"/>
    <mergeCell ref="AL24:AL27"/>
    <mergeCell ref="AR24:AR27"/>
    <mergeCell ref="AX24:AX27"/>
    <mergeCell ref="BD24:BD27"/>
    <mergeCell ref="AL28:AQ31"/>
    <mergeCell ref="AR28:AR31"/>
    <mergeCell ref="AX28:AX31"/>
    <mergeCell ref="BD28:BD31"/>
    <mergeCell ref="B20:B23"/>
    <mergeCell ref="H24:H27"/>
    <mergeCell ref="N24:N27"/>
    <mergeCell ref="T24:T27"/>
    <mergeCell ref="Z24:Z27"/>
    <mergeCell ref="AF24:AK27"/>
    <mergeCell ref="A25:A27"/>
    <mergeCell ref="B24:B27"/>
    <mergeCell ref="H28:H31"/>
    <mergeCell ref="N28:N31"/>
    <mergeCell ref="T28:T31"/>
    <mergeCell ref="Z28:Z31"/>
    <mergeCell ref="AF28:AF31"/>
    <mergeCell ref="A29:A31"/>
    <mergeCell ref="B28:B31"/>
    <mergeCell ref="B40:B43"/>
    <mergeCell ref="N40:N43"/>
    <mergeCell ref="T40:T43"/>
    <mergeCell ref="Z40:Z43"/>
    <mergeCell ref="AF40:AF43"/>
    <mergeCell ref="A41:A43"/>
    <mergeCell ref="J49:L49"/>
    <mergeCell ref="AL32:AL35"/>
    <mergeCell ref="AR32:AR35"/>
    <mergeCell ref="B32:B35"/>
    <mergeCell ref="H36:H39"/>
    <mergeCell ref="N36:N39"/>
    <mergeCell ref="T36:T39"/>
    <mergeCell ref="Z36:Z39"/>
    <mergeCell ref="AF36:AF39"/>
    <mergeCell ref="H32:H35"/>
    <mergeCell ref="N32:N35"/>
    <mergeCell ref="T32:T35"/>
    <mergeCell ref="Z32:Z35"/>
    <mergeCell ref="AF32:AF35"/>
    <mergeCell ref="J50:L50"/>
    <mergeCell ref="V50:X50"/>
    <mergeCell ref="AB50:AD50"/>
    <mergeCell ref="H40:H43"/>
    <mergeCell ref="D48:F48"/>
    <mergeCell ref="J48:L48"/>
    <mergeCell ref="P48:R48"/>
    <mergeCell ref="D49:F49"/>
    <mergeCell ref="P49:R49"/>
    <mergeCell ref="D50:F50"/>
    <mergeCell ref="P50:R50"/>
    <mergeCell ref="A33:A35"/>
    <mergeCell ref="AL36:AL39"/>
    <mergeCell ref="AR36:AR39"/>
    <mergeCell ref="AX36:AX39"/>
    <mergeCell ref="BD36:BD39"/>
    <mergeCell ref="BJ36:BJ39"/>
    <mergeCell ref="BK36:BK39"/>
    <mergeCell ref="BL36:BL39"/>
    <mergeCell ref="BT36:BT39"/>
    <mergeCell ref="A37:A39"/>
    <mergeCell ref="B36:B39"/>
    <mergeCell ref="AX32:AX35"/>
    <mergeCell ref="BD32:BD35"/>
    <mergeCell ref="BQ32:BQ35"/>
    <mergeCell ref="BR32:BR35"/>
    <mergeCell ref="BS32:BS35"/>
    <mergeCell ref="BT32:BT35"/>
    <mergeCell ref="BU36:BU39"/>
    <mergeCell ref="BV36:BV39"/>
    <mergeCell ref="BW36:BW39"/>
    <mergeCell ref="BJ44:BK44"/>
    <mergeCell ref="BL44:BP44"/>
    <mergeCell ref="BM36:BM39"/>
    <mergeCell ref="BN36:BN39"/>
    <mergeCell ref="BO36:BO39"/>
    <mergeCell ref="BP36:BP39"/>
    <mergeCell ref="BQ36:BQ39"/>
    <mergeCell ref="BR36:BR39"/>
    <mergeCell ref="BS36:BS39"/>
    <mergeCell ref="BM40:BM43"/>
    <mergeCell ref="BN40:BN43"/>
    <mergeCell ref="AF50:AK50"/>
    <mergeCell ref="AL50:AQ50"/>
    <mergeCell ref="AR50:AW50"/>
    <mergeCell ref="AX50:BC50"/>
    <mergeCell ref="BD50:BI50"/>
    <mergeCell ref="V48:X48"/>
    <mergeCell ref="V49:X49"/>
    <mergeCell ref="AF49:AK49"/>
    <mergeCell ref="AL49:AQ49"/>
    <mergeCell ref="AR49:AW49"/>
    <mergeCell ref="AX49:BC49"/>
    <mergeCell ref="BD49:BI49"/>
    <mergeCell ref="Z4:Z7"/>
    <mergeCell ref="AF4:AF7"/>
    <mergeCell ref="AL4:AL7"/>
    <mergeCell ref="AR4:AR7"/>
    <mergeCell ref="BV4:BV7"/>
    <mergeCell ref="BW4:BW7"/>
    <mergeCell ref="CC4:CC7"/>
    <mergeCell ref="CD4:CD7"/>
    <mergeCell ref="BO4:BO7"/>
    <mergeCell ref="BP4:BP7"/>
    <mergeCell ref="BQ4:BQ7"/>
    <mergeCell ref="BR4:BR7"/>
    <mergeCell ref="BS4:BS7"/>
    <mergeCell ref="BT4:BT7"/>
    <mergeCell ref="BU4:BU7"/>
    <mergeCell ref="BS1:BW1"/>
    <mergeCell ref="D2:F2"/>
    <mergeCell ref="P2:R2"/>
    <mergeCell ref="AF2:AK2"/>
    <mergeCell ref="D3:F3"/>
    <mergeCell ref="P3:R3"/>
    <mergeCell ref="AR3:AW3"/>
    <mergeCell ref="AX3:BC3"/>
    <mergeCell ref="BD3:BI3"/>
    <mergeCell ref="AX2:BC2"/>
    <mergeCell ref="BD2:BI2"/>
    <mergeCell ref="BJ2:BN3"/>
    <mergeCell ref="BO2:BO3"/>
    <mergeCell ref="BP2:BP3"/>
    <mergeCell ref="BR2:BR3"/>
    <mergeCell ref="BS2:BS3"/>
    <mergeCell ref="AL2:AQ2"/>
    <mergeCell ref="AR2:AW2"/>
    <mergeCell ref="BT2:BT3"/>
    <mergeCell ref="BU2:BU3"/>
    <mergeCell ref="BV2:BV3"/>
    <mergeCell ref="BW2:BW3"/>
    <mergeCell ref="J2:L2"/>
    <mergeCell ref="J3:L3"/>
    <mergeCell ref="AL12:AL15"/>
    <mergeCell ref="AR12:AR15"/>
    <mergeCell ref="AX12:AX15"/>
    <mergeCell ref="BD12:BD15"/>
    <mergeCell ref="BJ12:BJ15"/>
    <mergeCell ref="BK12:BK15"/>
    <mergeCell ref="BL12:BL15"/>
    <mergeCell ref="A5:A7"/>
    <mergeCell ref="X1:BN1"/>
    <mergeCell ref="AX4:AX7"/>
    <mergeCell ref="BD4:BD7"/>
    <mergeCell ref="BJ4:BJ7"/>
    <mergeCell ref="BK4:BK7"/>
    <mergeCell ref="BL4:BL7"/>
    <mergeCell ref="BM4:BM7"/>
    <mergeCell ref="D4:F7"/>
    <mergeCell ref="H4:H7"/>
    <mergeCell ref="N4:N7"/>
    <mergeCell ref="BN4:BN7"/>
    <mergeCell ref="AF3:AK3"/>
    <mergeCell ref="AL3:AQ3"/>
    <mergeCell ref="V2:X2"/>
    <mergeCell ref="V3:X3"/>
    <mergeCell ref="T4:T7"/>
    <mergeCell ref="BM8:BM11"/>
    <mergeCell ref="BU8:BU11"/>
    <mergeCell ref="BV8:BV11"/>
    <mergeCell ref="BV12:BV15"/>
    <mergeCell ref="BW12:BW15"/>
    <mergeCell ref="BO12:BO15"/>
    <mergeCell ref="BP12:BP15"/>
    <mergeCell ref="BQ12:BQ15"/>
    <mergeCell ref="BR12:BR15"/>
    <mergeCell ref="BS12:BS15"/>
    <mergeCell ref="BT12:BT15"/>
    <mergeCell ref="BU12:BU15"/>
    <mergeCell ref="BM12:BM15"/>
    <mergeCell ref="BN12:BN15"/>
    <mergeCell ref="BW8:BW11"/>
    <mergeCell ref="CC8:CC11"/>
    <mergeCell ref="CD8:CD11"/>
    <mergeCell ref="CC12:CC15"/>
    <mergeCell ref="CD12:CD15"/>
    <mergeCell ref="J8:L11"/>
    <mergeCell ref="N8:N11"/>
    <mergeCell ref="T8:T11"/>
    <mergeCell ref="Z8:Z11"/>
    <mergeCell ref="AF8:AF11"/>
    <mergeCell ref="AL8:AL11"/>
    <mergeCell ref="BN8:BN11"/>
    <mergeCell ref="BO8:BO11"/>
    <mergeCell ref="BP8:BP11"/>
    <mergeCell ref="BQ8:BQ11"/>
    <mergeCell ref="BR8:BR11"/>
    <mergeCell ref="BS8:BS11"/>
    <mergeCell ref="BT8:BT11"/>
    <mergeCell ref="AR8:AR11"/>
    <mergeCell ref="AX8:AX11"/>
    <mergeCell ref="BD8:BD11"/>
    <mergeCell ref="BJ8:BJ11"/>
    <mergeCell ref="BK8:BK11"/>
    <mergeCell ref="BL8:BL11"/>
    <mergeCell ref="BV16:BV19"/>
    <mergeCell ref="BW16:BW19"/>
    <mergeCell ref="CC16:CC19"/>
    <mergeCell ref="CD16:CD19"/>
    <mergeCell ref="AL16:AL19"/>
    <mergeCell ref="AR16:AR19"/>
    <mergeCell ref="AX16:AX19"/>
    <mergeCell ref="BD16:BD19"/>
    <mergeCell ref="BJ16:BJ19"/>
    <mergeCell ref="BK16:BK19"/>
    <mergeCell ref="BL16:BL19"/>
    <mergeCell ref="BT16:BT19"/>
    <mergeCell ref="BU16:BU19"/>
    <mergeCell ref="BM16:BM19"/>
    <mergeCell ref="BN16:BN19"/>
    <mergeCell ref="BO16:BO19"/>
    <mergeCell ref="BP16:BP19"/>
    <mergeCell ref="BQ16:BQ19"/>
    <mergeCell ref="BR16:BR19"/>
    <mergeCell ref="BS16:BS19"/>
    <mergeCell ref="AL40:AL43"/>
    <mergeCell ref="AR40:AR43"/>
    <mergeCell ref="AX40:AX43"/>
    <mergeCell ref="BD40:BD43"/>
    <mergeCell ref="BJ40:BJ43"/>
    <mergeCell ref="BK40:BK43"/>
    <mergeCell ref="BL40:BL43"/>
    <mergeCell ref="BV40:BV43"/>
    <mergeCell ref="BW40:BW43"/>
    <mergeCell ref="BO40:BO43"/>
    <mergeCell ref="BP40:BP43"/>
    <mergeCell ref="BQ40:BQ43"/>
    <mergeCell ref="BR40:BR43"/>
    <mergeCell ref="BS40:BS43"/>
    <mergeCell ref="BT40:BT43"/>
    <mergeCell ref="BU40:BU43"/>
  </mergeCells>
  <phoneticPr fontId="17"/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CN1000"/>
  <sheetViews>
    <sheetView workbookViewId="0">
      <selection activeCell="BS2" sqref="BS1:BV1048576"/>
    </sheetView>
  </sheetViews>
  <sheetFormatPr defaultColWidth="14.44140625" defaultRowHeight="15" customHeight="1"/>
  <cols>
    <col min="1" max="1" width="15.21875" customWidth="1"/>
    <col min="2" max="2" width="3.21875" hidden="1" customWidth="1"/>
    <col min="3" max="3" width="3.109375" hidden="1" customWidth="1"/>
    <col min="4" max="4" width="5.77734375" customWidth="1"/>
    <col min="5" max="5" width="3.5546875" customWidth="1"/>
    <col min="6" max="6" width="5.77734375" customWidth="1"/>
    <col min="7" max="9" width="3.109375" hidden="1" customWidth="1"/>
    <col min="10" max="10" width="5.77734375" customWidth="1"/>
    <col min="11" max="11" width="3.5546875" customWidth="1"/>
    <col min="12" max="12" width="5.77734375" customWidth="1"/>
    <col min="13" max="15" width="3.109375" hidden="1" customWidth="1"/>
    <col min="16" max="16" width="5.77734375" customWidth="1"/>
    <col min="17" max="17" width="3.5546875" customWidth="1"/>
    <col min="18" max="18" width="5.5546875" customWidth="1"/>
    <col min="19" max="21" width="3.109375" hidden="1" customWidth="1"/>
    <col min="22" max="22" width="5.77734375" customWidth="1"/>
    <col min="23" max="23" width="3.5546875" customWidth="1"/>
    <col min="24" max="24" width="5.77734375" customWidth="1"/>
    <col min="25" max="28" width="3.109375" hidden="1" customWidth="1"/>
    <col min="29" max="29" width="1.77734375" hidden="1" customWidth="1"/>
    <col min="30" max="34" width="3.109375" hidden="1" customWidth="1"/>
    <col min="35" max="35" width="1.77734375" hidden="1" customWidth="1"/>
    <col min="36" max="36" width="3.109375" hidden="1" customWidth="1"/>
    <col min="37" max="37" width="2.77734375" hidden="1" customWidth="1"/>
    <col min="38" max="40" width="3.109375" hidden="1" customWidth="1"/>
    <col min="41" max="41" width="1.77734375" hidden="1" customWidth="1"/>
    <col min="42" max="46" width="3.109375" hidden="1" customWidth="1"/>
    <col min="47" max="47" width="1.77734375" hidden="1" customWidth="1"/>
    <col min="48" max="52" width="3.109375" hidden="1" customWidth="1"/>
    <col min="53" max="53" width="1.77734375" hidden="1" customWidth="1"/>
    <col min="54" max="58" width="3.109375" hidden="1" customWidth="1"/>
    <col min="59" max="59" width="1.77734375" hidden="1" customWidth="1"/>
    <col min="60" max="61" width="3.109375" hidden="1" customWidth="1"/>
    <col min="62" max="62" width="2.77734375" customWidth="1"/>
    <col min="63" max="63" width="2.5546875" customWidth="1"/>
    <col min="64" max="64" width="2.77734375" customWidth="1"/>
    <col min="65" max="65" width="2.5546875" customWidth="1"/>
    <col min="66" max="66" width="2.77734375" customWidth="1"/>
    <col min="67" max="67" width="7.5546875" hidden="1" customWidth="1"/>
    <col min="68" max="68" width="3.21875" hidden="1" customWidth="1"/>
    <col min="69" max="69" width="0.77734375" hidden="1" customWidth="1"/>
    <col min="70" max="70" width="2.77734375" hidden="1" customWidth="1"/>
    <col min="71" max="71" width="11.77734375" hidden="1" customWidth="1"/>
    <col min="72" max="72" width="4" hidden="1" customWidth="1"/>
    <col min="73" max="73" width="3.77734375" hidden="1" customWidth="1"/>
    <col min="74" max="74" width="12.21875" hidden="1" customWidth="1"/>
    <col min="75" max="75" width="5.5546875" customWidth="1"/>
    <col min="76" max="80" width="8.77734375" hidden="1" customWidth="1"/>
    <col min="81" max="81" width="12.21875" hidden="1" customWidth="1"/>
    <col min="82" max="82" width="8.77734375" hidden="1" customWidth="1"/>
    <col min="83" max="86" width="4.109375" hidden="1" customWidth="1"/>
    <col min="87" max="87" width="5.77734375" hidden="1" customWidth="1"/>
    <col min="88" max="88" width="2" customWidth="1"/>
    <col min="89" max="92" width="8.77734375" customWidth="1"/>
  </cols>
  <sheetData>
    <row r="1" spans="1:92" ht="29.25" customHeight="1">
      <c r="A1" s="1" t="s">
        <v>0</v>
      </c>
      <c r="B1" s="1"/>
      <c r="D1" s="2" t="s">
        <v>62</v>
      </c>
      <c r="E1" s="2"/>
      <c r="F1" s="2"/>
      <c r="G1" s="2"/>
      <c r="L1" s="297" t="s">
        <v>63</v>
      </c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89"/>
      <c r="AC1" s="189"/>
      <c r="AD1" s="189"/>
      <c r="AE1" s="189"/>
      <c r="AF1" s="189"/>
      <c r="AG1" s="189"/>
      <c r="AH1" s="189"/>
      <c r="AI1" s="189"/>
      <c r="AJ1" s="189"/>
      <c r="AK1" s="189"/>
      <c r="AL1" s="189"/>
      <c r="AM1" s="189"/>
      <c r="AN1" s="189"/>
      <c r="AO1" s="189"/>
      <c r="AP1" s="189"/>
      <c r="AQ1" s="189"/>
      <c r="AR1" s="189"/>
      <c r="AS1" s="189"/>
      <c r="AT1" s="189"/>
      <c r="AU1" s="189"/>
      <c r="AV1" s="189"/>
      <c r="AW1" s="189"/>
      <c r="AX1" s="189"/>
      <c r="AY1" s="189"/>
      <c r="AZ1" s="189"/>
      <c r="BA1" s="189"/>
      <c r="BB1" s="189"/>
      <c r="BC1" s="189"/>
      <c r="BD1" s="189"/>
      <c r="BE1" s="189"/>
      <c r="BF1" s="189"/>
      <c r="BG1" s="189"/>
      <c r="BH1" s="189"/>
      <c r="BI1" s="189"/>
      <c r="BJ1" s="189"/>
      <c r="BK1" s="189"/>
      <c r="BL1" s="189"/>
      <c r="BM1" s="189"/>
      <c r="BN1" s="189"/>
      <c r="BO1" s="3"/>
      <c r="BP1" s="3"/>
      <c r="BQ1" s="3"/>
      <c r="BR1" s="3"/>
      <c r="BS1" s="216" t="s">
        <v>5</v>
      </c>
      <c r="BT1" s="189"/>
      <c r="BU1" s="189"/>
      <c r="BV1" s="189"/>
      <c r="BW1" s="189"/>
    </row>
    <row r="2" spans="1:92" ht="15" customHeight="1">
      <c r="A2" s="5" t="s">
        <v>6</v>
      </c>
      <c r="B2" s="6"/>
      <c r="C2" s="7"/>
      <c r="D2" s="217" t="s">
        <v>43</v>
      </c>
      <c r="E2" s="218"/>
      <c r="F2" s="219"/>
      <c r="G2" s="8"/>
      <c r="H2" s="6"/>
      <c r="I2" s="7"/>
      <c r="J2" s="217" t="s">
        <v>7</v>
      </c>
      <c r="K2" s="218"/>
      <c r="L2" s="219"/>
      <c r="M2" s="8"/>
      <c r="N2" s="6"/>
      <c r="O2" s="7"/>
      <c r="P2" s="217" t="s">
        <v>7</v>
      </c>
      <c r="Q2" s="218"/>
      <c r="R2" s="219"/>
      <c r="S2" s="8"/>
      <c r="T2" s="6"/>
      <c r="U2" s="7"/>
      <c r="V2" s="217" t="s">
        <v>8</v>
      </c>
      <c r="W2" s="218"/>
      <c r="X2" s="219"/>
      <c r="Y2" s="6"/>
      <c r="Z2" s="9"/>
      <c r="AA2" s="7"/>
      <c r="AB2" s="9"/>
      <c r="AC2" s="7"/>
      <c r="AD2" s="8"/>
      <c r="AE2" s="8"/>
      <c r="AF2" s="217"/>
      <c r="AG2" s="218"/>
      <c r="AH2" s="218"/>
      <c r="AI2" s="218"/>
      <c r="AJ2" s="218"/>
      <c r="AK2" s="219"/>
      <c r="AL2" s="217"/>
      <c r="AM2" s="218"/>
      <c r="AN2" s="218"/>
      <c r="AO2" s="218"/>
      <c r="AP2" s="218"/>
      <c r="AQ2" s="219"/>
      <c r="AR2" s="217"/>
      <c r="AS2" s="218"/>
      <c r="AT2" s="218"/>
      <c r="AU2" s="218"/>
      <c r="AV2" s="218"/>
      <c r="AW2" s="219"/>
      <c r="AX2" s="217"/>
      <c r="AY2" s="218"/>
      <c r="AZ2" s="218"/>
      <c r="BA2" s="218"/>
      <c r="BB2" s="218"/>
      <c r="BC2" s="219"/>
      <c r="BD2" s="217"/>
      <c r="BE2" s="218"/>
      <c r="BF2" s="218"/>
      <c r="BG2" s="218"/>
      <c r="BH2" s="218"/>
      <c r="BI2" s="224"/>
      <c r="BJ2" s="194" t="s">
        <v>9</v>
      </c>
      <c r="BK2" s="201"/>
      <c r="BL2" s="201"/>
      <c r="BM2" s="201"/>
      <c r="BN2" s="202"/>
      <c r="BO2" s="225" t="s">
        <v>10</v>
      </c>
      <c r="BP2" s="227" t="s">
        <v>11</v>
      </c>
      <c r="BQ2" s="10"/>
      <c r="BR2" s="228" t="s">
        <v>12</v>
      </c>
      <c r="BS2" s="229" t="s">
        <v>64</v>
      </c>
      <c r="BT2" s="230" t="s">
        <v>14</v>
      </c>
      <c r="BU2" s="231" t="s">
        <v>15</v>
      </c>
      <c r="BV2" s="232" t="s">
        <v>16</v>
      </c>
      <c r="BW2" s="233" t="s">
        <v>17</v>
      </c>
      <c r="CA2" s="11"/>
      <c r="CB2" s="11"/>
      <c r="CC2" s="11"/>
      <c r="CD2" s="11"/>
      <c r="CE2" s="11"/>
      <c r="CF2" s="11"/>
      <c r="CG2" s="11"/>
      <c r="CH2" s="11"/>
    </row>
    <row r="3" spans="1:92" ht="53.25" customHeight="1">
      <c r="A3" s="165" t="s">
        <v>18</v>
      </c>
      <c r="C3" s="13"/>
      <c r="D3" s="298" t="s">
        <v>65</v>
      </c>
      <c r="E3" s="238"/>
      <c r="F3" s="299"/>
      <c r="G3" s="161"/>
      <c r="I3" s="13"/>
      <c r="J3" s="298" t="s">
        <v>66</v>
      </c>
      <c r="K3" s="238"/>
      <c r="L3" s="299"/>
      <c r="M3" s="161"/>
      <c r="O3" s="13"/>
      <c r="P3" s="298" t="s">
        <v>67</v>
      </c>
      <c r="Q3" s="238"/>
      <c r="R3" s="299"/>
      <c r="S3" s="161"/>
      <c r="U3" s="13"/>
      <c r="V3" s="298" t="s">
        <v>68</v>
      </c>
      <c r="W3" s="238"/>
      <c r="X3" s="299"/>
      <c r="Y3" s="161"/>
      <c r="Z3" s="16"/>
      <c r="AA3" s="15"/>
      <c r="AB3" s="16"/>
      <c r="AC3" s="15"/>
      <c r="AD3" s="14"/>
      <c r="AE3" s="14"/>
      <c r="AF3" s="220"/>
      <c r="AG3" s="221"/>
      <c r="AH3" s="221"/>
      <c r="AI3" s="221"/>
      <c r="AJ3" s="221"/>
      <c r="AK3" s="222"/>
      <c r="AL3" s="220"/>
      <c r="AM3" s="221"/>
      <c r="AN3" s="221"/>
      <c r="AO3" s="221"/>
      <c r="AP3" s="221"/>
      <c r="AQ3" s="222"/>
      <c r="AR3" s="220"/>
      <c r="AS3" s="221"/>
      <c r="AT3" s="221"/>
      <c r="AU3" s="221"/>
      <c r="AV3" s="221"/>
      <c r="AW3" s="222"/>
      <c r="AX3" s="220"/>
      <c r="AY3" s="221"/>
      <c r="AZ3" s="221"/>
      <c r="BA3" s="221"/>
      <c r="BB3" s="221"/>
      <c r="BC3" s="222"/>
      <c r="BD3" s="220"/>
      <c r="BE3" s="221"/>
      <c r="BF3" s="221"/>
      <c r="BG3" s="221"/>
      <c r="BH3" s="221"/>
      <c r="BI3" s="223"/>
      <c r="BJ3" s="196"/>
      <c r="BK3" s="198"/>
      <c r="BL3" s="198"/>
      <c r="BM3" s="198"/>
      <c r="BN3" s="204"/>
      <c r="BO3" s="226"/>
      <c r="BP3" s="195"/>
      <c r="BQ3" s="17"/>
      <c r="BR3" s="189"/>
      <c r="BS3" s="212"/>
      <c r="BT3" s="168"/>
      <c r="BU3" s="172"/>
      <c r="BV3" s="183"/>
      <c r="BW3" s="187"/>
      <c r="BX3" s="3" t="s">
        <v>23</v>
      </c>
      <c r="BY3" s="3" t="s">
        <v>10</v>
      </c>
      <c r="BZ3" s="3" t="s">
        <v>24</v>
      </c>
      <c r="CA3" s="3" t="s">
        <v>25</v>
      </c>
      <c r="CB3" s="18" t="s">
        <v>26</v>
      </c>
      <c r="CC3" s="3"/>
      <c r="CD3" s="3"/>
      <c r="CE3" s="3"/>
      <c r="CF3" s="3"/>
      <c r="CG3" s="3"/>
      <c r="CH3" s="3"/>
      <c r="CI3" s="3" t="s">
        <v>27</v>
      </c>
      <c r="CK3" s="3"/>
      <c r="CL3" s="3"/>
      <c r="CM3" s="3"/>
      <c r="CN3" s="3"/>
    </row>
    <row r="4" spans="1:92" ht="15.75" customHeight="1">
      <c r="A4" s="166" t="str">
        <f>D2</f>
        <v>東三河支部</v>
      </c>
      <c r="B4" s="20"/>
      <c r="C4" s="20"/>
      <c r="D4" s="200"/>
      <c r="E4" s="201"/>
      <c r="F4" s="202"/>
      <c r="G4" s="21"/>
      <c r="H4" s="234" t="s">
        <v>28</v>
      </c>
      <c r="I4" s="6"/>
      <c r="J4" s="22">
        <f>IF(J5="","",SUM(I5:I7))</f>
        <v>1</v>
      </c>
      <c r="K4" s="23" t="s">
        <v>28</v>
      </c>
      <c r="L4" s="24">
        <f>IF(L5="","",SUM(M5:M7))</f>
        <v>2</v>
      </c>
      <c r="M4" s="25"/>
      <c r="N4" s="205" t="s">
        <v>29</v>
      </c>
      <c r="O4" s="6"/>
      <c r="P4" s="22">
        <f>IF(P5="","",SUM(O5:O7))</f>
        <v>2</v>
      </c>
      <c r="Q4" s="23" t="s">
        <v>29</v>
      </c>
      <c r="R4" s="24">
        <f>IF(R5="","",SUM(S5:S7))</f>
        <v>1</v>
      </c>
      <c r="S4" s="25"/>
      <c r="T4" s="205" t="s">
        <v>30</v>
      </c>
      <c r="U4" s="6"/>
      <c r="V4" s="22">
        <f>IF(V5="","",SUM(U5:U7))</f>
        <v>2</v>
      </c>
      <c r="W4" s="23" t="s">
        <v>30</v>
      </c>
      <c r="X4" s="24">
        <f>IF(X5="","",SUM(Y5:Y7))</f>
        <v>0</v>
      </c>
      <c r="Y4" s="25"/>
      <c r="Z4" s="205" t="s">
        <v>29</v>
      </c>
      <c r="AA4" s="26" t="str">
        <f>IF(AB5="","",SUM(AA5:AA7))</f>
        <v/>
      </c>
      <c r="AB4" s="27"/>
      <c r="AC4" s="23" t="s">
        <v>31</v>
      </c>
      <c r="AD4" s="28" t="str">
        <f>IF(AD5="","",SUM(AE5:AE7))</f>
        <v/>
      </c>
      <c r="AE4" s="29"/>
      <c r="AF4" s="167"/>
      <c r="AG4" s="30" t="str">
        <f>IF(AH5="","",SUM(AG5:AG7))</f>
        <v/>
      </c>
      <c r="AH4" s="31"/>
      <c r="AI4" s="32" t="s">
        <v>31</v>
      </c>
      <c r="AJ4" s="30" t="str">
        <f>IF(AJ5="","",SUM(AK5:AK7))</f>
        <v/>
      </c>
      <c r="AK4" s="31"/>
      <c r="AL4" s="170"/>
      <c r="AM4" s="33" t="str">
        <f>IF(AN5="","",SUM(AM5:AM7))</f>
        <v/>
      </c>
      <c r="AN4" s="34"/>
      <c r="AO4" s="35" t="s">
        <v>31</v>
      </c>
      <c r="AP4" s="33" t="str">
        <f>IF(AP5="","",SUM(AQ5:AQ7))</f>
        <v/>
      </c>
      <c r="AQ4" s="34"/>
      <c r="AR4" s="205"/>
      <c r="AS4" s="26" t="str">
        <f>IF(AT5="","",SUM(AS5:AS7))</f>
        <v/>
      </c>
      <c r="AT4" s="29"/>
      <c r="AU4" s="23" t="s">
        <v>31</v>
      </c>
      <c r="AV4" s="26" t="str">
        <f>IF(AV5="","",SUM(AW5:AW7))</f>
        <v/>
      </c>
      <c r="AW4" s="29"/>
      <c r="AX4" s="205"/>
      <c r="AY4" s="26" t="str">
        <f>IF(AZ5="","",SUM(AY5:AY7))</f>
        <v/>
      </c>
      <c r="AZ4" s="29"/>
      <c r="BA4" s="23" t="s">
        <v>31</v>
      </c>
      <c r="BB4" s="26" t="str">
        <f>IF(BB5="","",SUM(BC5:BC7))</f>
        <v/>
      </c>
      <c r="BC4" s="29"/>
      <c r="BD4" s="205"/>
      <c r="BE4" s="26" t="str">
        <f>IF(BF5="","",SUM(BE5:BE7))</f>
        <v/>
      </c>
      <c r="BF4" s="29"/>
      <c r="BG4" s="23" t="s">
        <v>31</v>
      </c>
      <c r="BH4" s="26" t="str">
        <f>IF(BH5="","",SUM(BI5:BI7))</f>
        <v/>
      </c>
      <c r="BI4" s="36"/>
      <c r="BJ4" s="194">
        <f>SUMPRODUCT((J4=2)+(P4=2)+(V4=2)+(AA4=2)+(AG4=2)+(AM4=2)+(AS4=2)+(AY4=2)+(BE4=2))</f>
        <v>2</v>
      </c>
      <c r="BK4" s="197" t="s">
        <v>31</v>
      </c>
      <c r="BL4" s="199">
        <f>CI4</f>
        <v>0</v>
      </c>
      <c r="BM4" s="197" t="s">
        <v>31</v>
      </c>
      <c r="BN4" s="206">
        <f>SUMPRODUCT((L4=2)+(R4=2)+(X4=2)+(AD4=2)+(AJ4=2)+(AP4=2)+(AV4=2)+(BB4=2)+(BH4=2))</f>
        <v>1</v>
      </c>
      <c r="BO4" s="207">
        <f>BJ4*100+BL4*10+BN4</f>
        <v>201</v>
      </c>
      <c r="BP4" s="170">
        <f>SUM(J4,P4,V4,AA4,AG4,AM4,AS4,AY4,BE4)</f>
        <v>5</v>
      </c>
      <c r="BQ4" s="181" t="s">
        <v>31</v>
      </c>
      <c r="BR4" s="210">
        <f>SUM(F4,L4,R4,X4,AD4,AJ4,AP4,AV4,BB4,BH4)</f>
        <v>3</v>
      </c>
      <c r="BS4" s="211">
        <f>BZ4</f>
        <v>1.6666666666666667</v>
      </c>
      <c r="BT4" s="170">
        <f>SUM(J5,J6,J7,P5,P6,P7,V5,V6,V7,AB5,AB6,AB7,AH5,AH6,AH7,AN5,AN6,AN7,AT5,AT6,AT7,AZ5,AZ6,AZ7,BF5,BF6,BF7,D5,D6,D7)</f>
        <v>110</v>
      </c>
      <c r="BU4" s="181">
        <f>SUM(F5,F6,F7,L5,L6,L7,R5,R6,R7,X5,X6,X7,AD5,AD6,AD7,AJ5,AJ6,AJ7,AP5,AP6,AP7,AV5,AV6,AV7,BB5,BB6,BB7,BH5,BH6,BH7)</f>
        <v>72</v>
      </c>
      <c r="BV4" s="182">
        <f>CA4</f>
        <v>1.5277777777777777</v>
      </c>
      <c r="BW4" s="185">
        <v>2</v>
      </c>
      <c r="BX4" s="38">
        <f>SUM(D4:F4,J4:L4,P4:R4,V4:X4)</f>
        <v>8</v>
      </c>
      <c r="BY4" s="38">
        <f>BO4</f>
        <v>201</v>
      </c>
      <c r="BZ4" s="39">
        <f>IF(AND(V4="",X4=""),"",IF(BR4=0,5,SUM(D4,J4,P4,V4)/SUM(F4,L4,R4,X4)))</f>
        <v>1.6666666666666667</v>
      </c>
      <c r="CA4" s="39">
        <f>IF(V5="","",BT4/BU4)</f>
        <v>1.5277777777777777</v>
      </c>
      <c r="CB4" s="40">
        <f>BY4*100+BZ4*10+CA4</f>
        <v>20118.194444444445</v>
      </c>
      <c r="CC4" s="188" t="str">
        <f>A5</f>
        <v>ペコ</v>
      </c>
      <c r="CD4" s="188" t="str">
        <f>A4</f>
        <v>東三河支部</v>
      </c>
      <c r="CE4" s="41" t="str">
        <f>IF(AND(D4=1,F4=1),1,"")</f>
        <v/>
      </c>
      <c r="CF4" s="41" t="str">
        <f>IF(AND(J4=1,L4=1),1,"")</f>
        <v/>
      </c>
      <c r="CG4" s="41" t="str">
        <f>IF(AND(P4=1,R4=1),1,"")</f>
        <v/>
      </c>
      <c r="CH4" s="41" t="str">
        <f>IF(AND(V4=1,X4=1),1,"")</f>
        <v/>
      </c>
      <c r="CI4" s="41">
        <f>SUM(CE4:CH4)</f>
        <v>0</v>
      </c>
      <c r="CK4" s="3"/>
      <c r="CL4" s="3"/>
      <c r="CN4" s="38" t="str">
        <f>IF(AND(M4=1,U4=1),1,"")</f>
        <v/>
      </c>
    </row>
    <row r="5" spans="1:92" ht="15.75" customHeight="1">
      <c r="A5" s="214" t="str">
        <f>$D$3</f>
        <v>ペコ</v>
      </c>
      <c r="B5" s="42"/>
      <c r="C5" s="42"/>
      <c r="D5" s="195"/>
      <c r="E5" s="189"/>
      <c r="F5" s="203"/>
      <c r="G5" s="43"/>
      <c r="H5" s="235"/>
      <c r="I5" s="44">
        <f t="shared" ref="I5:I7" si="0">IF(J5="","",IF(J5&gt;L5,1,0))</f>
        <v>0</v>
      </c>
      <c r="J5" s="45">
        <v>12</v>
      </c>
      <c r="K5" s="46" t="s">
        <v>31</v>
      </c>
      <c r="L5" s="47">
        <v>15</v>
      </c>
      <c r="M5" s="48">
        <f t="shared" ref="M5:M7" si="1">IF(L5="","",IF(L5&gt;J5,1,0))</f>
        <v>1</v>
      </c>
      <c r="N5" s="168"/>
      <c r="O5" s="44">
        <f t="shared" ref="O5:O7" si="2">IF(P5="","",IF(P5&gt;R5,1,0))</f>
        <v>0</v>
      </c>
      <c r="P5" s="45">
        <v>12</v>
      </c>
      <c r="Q5" s="46" t="s">
        <v>31</v>
      </c>
      <c r="R5" s="47">
        <v>15</v>
      </c>
      <c r="S5" s="48">
        <f t="shared" ref="S5:S7" si="3">IF(R5="","",IF(R5&gt;P5,1,0))</f>
        <v>1</v>
      </c>
      <c r="T5" s="168"/>
      <c r="U5" s="44">
        <f t="shared" ref="U5:U7" si="4">IF(V5="","",IF(V5&gt;X5,1,0))</f>
        <v>1</v>
      </c>
      <c r="V5" s="45">
        <v>15</v>
      </c>
      <c r="W5" s="46" t="s">
        <v>31</v>
      </c>
      <c r="X5" s="47">
        <v>6</v>
      </c>
      <c r="Y5" s="49">
        <f t="shared" ref="Y5:Y7" si="5">IF(X5="","",IF(X5&gt;V5,1,0))</f>
        <v>0</v>
      </c>
      <c r="Z5" s="168"/>
      <c r="AA5" s="44" t="str">
        <f t="shared" ref="AA5:AA7" si="6">IF(AB5="","",IF(AB5&gt;AD5,1,0))</f>
        <v/>
      </c>
      <c r="AB5" s="45"/>
      <c r="AC5" s="46" t="s">
        <v>31</v>
      </c>
      <c r="AD5" s="47"/>
      <c r="AE5" s="48" t="str">
        <f t="shared" ref="AE5:AE7" si="7">IF(AD5="","",IF(AD5&gt;AB5,1,0))</f>
        <v/>
      </c>
      <c r="AF5" s="168"/>
      <c r="AG5" s="50" t="str">
        <f t="shared" ref="AG5:AG7" si="8">IF(AH5="","",IF(AH5&gt;AJ5,1,0))</f>
        <v/>
      </c>
      <c r="AH5" s="51"/>
      <c r="AI5" s="50" t="s">
        <v>31</v>
      </c>
      <c r="AJ5" s="52"/>
      <c r="AK5" s="50" t="str">
        <f t="shared" ref="AK5:AK7" si="9">IF(AJ5="","",IF(AJ5&gt;AH5,1,0))</f>
        <v/>
      </c>
      <c r="AL5" s="168"/>
      <c r="AM5" s="53" t="str">
        <f t="shared" ref="AM5:AM7" si="10">IF(AN5="","",IF(AN5&gt;AP5,1,0))</f>
        <v/>
      </c>
      <c r="AN5" s="54"/>
      <c r="AO5" s="53" t="s">
        <v>31</v>
      </c>
      <c r="AP5" s="55"/>
      <c r="AQ5" s="53" t="str">
        <f t="shared" ref="AQ5:AQ7" si="11">IF(AP5="","",IF(AP5&gt;AN5,1,0))</f>
        <v/>
      </c>
      <c r="AR5" s="168"/>
      <c r="AS5" s="46" t="str">
        <f t="shared" ref="AS5:AS7" si="12">IF(AT5="","",IF(AT5&gt;AV5,1,0))</f>
        <v/>
      </c>
      <c r="AT5" s="56"/>
      <c r="AU5" s="46" t="str">
        <f>$AO$5</f>
        <v>-</v>
      </c>
      <c r="AV5" s="57"/>
      <c r="AW5" s="46" t="str">
        <f t="shared" ref="AW5:AW7" si="13">IF(AV5="","",IF(AV5&gt;AT5,1,0))</f>
        <v/>
      </c>
      <c r="AX5" s="168"/>
      <c r="AY5" s="46" t="str">
        <f t="shared" ref="AY5:AY7" si="14">IF(AZ5="","",IF(AZ5&gt;BB5,1,0))</f>
        <v/>
      </c>
      <c r="AZ5" s="56"/>
      <c r="BA5" s="46" t="s">
        <v>31</v>
      </c>
      <c r="BB5" s="58"/>
      <c r="BC5" s="46" t="str">
        <f t="shared" ref="BC5:BC7" si="15">IF(BB5="","",IF(BB5&gt;AZ5,1,0))</f>
        <v/>
      </c>
      <c r="BD5" s="168"/>
      <c r="BE5" s="46" t="str">
        <f t="shared" ref="BE5:BE7" si="16">IF(BF5="","",IF(BF5&gt;BH5,1,0))</f>
        <v/>
      </c>
      <c r="BF5" s="56"/>
      <c r="BG5" s="46" t="s">
        <v>31</v>
      </c>
      <c r="BH5" s="58"/>
      <c r="BI5" s="44" t="str">
        <f t="shared" ref="BI5:BI7" si="17">IF(BH5="","",IF(BH5&gt;BF5,1,0))</f>
        <v/>
      </c>
      <c r="BJ5" s="195"/>
      <c r="BK5" s="189"/>
      <c r="BL5" s="189"/>
      <c r="BM5" s="189"/>
      <c r="BN5" s="203"/>
      <c r="BO5" s="208"/>
      <c r="BP5" s="168"/>
      <c r="BQ5" s="172"/>
      <c r="BR5" s="183"/>
      <c r="BS5" s="212"/>
      <c r="BT5" s="168"/>
      <c r="BU5" s="172"/>
      <c r="BV5" s="183"/>
      <c r="BW5" s="186"/>
      <c r="BZ5" s="39"/>
      <c r="CB5" s="40"/>
      <c r="CC5" s="189"/>
      <c r="CD5" s="189"/>
      <c r="CK5" s="3"/>
      <c r="CL5" s="3"/>
    </row>
    <row r="6" spans="1:92" ht="15.75" customHeight="1">
      <c r="A6" s="212"/>
      <c r="B6" s="42"/>
      <c r="C6" s="42"/>
      <c r="D6" s="195"/>
      <c r="E6" s="189"/>
      <c r="F6" s="203"/>
      <c r="G6" s="43"/>
      <c r="H6" s="235"/>
      <c r="I6" s="44">
        <f t="shared" si="0"/>
        <v>1</v>
      </c>
      <c r="J6" s="59">
        <v>15</v>
      </c>
      <c r="K6" s="46" t="s">
        <v>31</v>
      </c>
      <c r="L6" s="60">
        <v>7</v>
      </c>
      <c r="M6" s="48">
        <f t="shared" si="1"/>
        <v>0</v>
      </c>
      <c r="N6" s="168"/>
      <c r="O6" s="44">
        <f t="shared" si="2"/>
        <v>1</v>
      </c>
      <c r="P6" s="59">
        <v>15</v>
      </c>
      <c r="Q6" s="46" t="s">
        <v>31</v>
      </c>
      <c r="R6" s="60">
        <v>4</v>
      </c>
      <c r="S6" s="48">
        <f t="shared" si="3"/>
        <v>0</v>
      </c>
      <c r="T6" s="168"/>
      <c r="U6" s="44">
        <f t="shared" si="4"/>
        <v>1</v>
      </c>
      <c r="V6" s="59">
        <v>15</v>
      </c>
      <c r="W6" s="46" t="s">
        <v>31</v>
      </c>
      <c r="X6" s="60">
        <v>6</v>
      </c>
      <c r="Y6" s="49">
        <f t="shared" si="5"/>
        <v>0</v>
      </c>
      <c r="Z6" s="168"/>
      <c r="AA6" s="44" t="str">
        <f t="shared" si="6"/>
        <v/>
      </c>
      <c r="AB6" s="59"/>
      <c r="AC6" s="46" t="s">
        <v>31</v>
      </c>
      <c r="AD6" s="60"/>
      <c r="AE6" s="48" t="str">
        <f t="shared" si="7"/>
        <v/>
      </c>
      <c r="AF6" s="168"/>
      <c r="AG6" s="50" t="str">
        <f t="shared" si="8"/>
        <v/>
      </c>
      <c r="AH6" s="50"/>
      <c r="AI6" s="50" t="s">
        <v>31</v>
      </c>
      <c r="AJ6" s="61"/>
      <c r="AK6" s="50" t="str">
        <f t="shared" si="9"/>
        <v/>
      </c>
      <c r="AL6" s="168"/>
      <c r="AM6" s="53" t="str">
        <f t="shared" si="10"/>
        <v/>
      </c>
      <c r="AN6" s="53"/>
      <c r="AO6" s="53" t="s">
        <v>31</v>
      </c>
      <c r="AP6" s="62"/>
      <c r="AQ6" s="53" t="str">
        <f t="shared" si="11"/>
        <v/>
      </c>
      <c r="AR6" s="168"/>
      <c r="AS6" s="46" t="str">
        <f t="shared" si="12"/>
        <v/>
      </c>
      <c r="AT6" s="57"/>
      <c r="AU6" s="46" t="s">
        <v>31</v>
      </c>
      <c r="AV6" s="57"/>
      <c r="AW6" s="46" t="str">
        <f t="shared" si="13"/>
        <v/>
      </c>
      <c r="AX6" s="168"/>
      <c r="AY6" s="46" t="str">
        <f t="shared" si="14"/>
        <v/>
      </c>
      <c r="AZ6" s="57"/>
      <c r="BA6" s="46" t="s">
        <v>31</v>
      </c>
      <c r="BB6" s="63"/>
      <c r="BC6" s="46" t="str">
        <f t="shared" si="15"/>
        <v/>
      </c>
      <c r="BD6" s="168"/>
      <c r="BE6" s="46" t="str">
        <f t="shared" si="16"/>
        <v/>
      </c>
      <c r="BF6" s="57"/>
      <c r="BG6" s="46" t="s">
        <v>31</v>
      </c>
      <c r="BH6" s="63"/>
      <c r="BI6" s="44" t="str">
        <f t="shared" si="17"/>
        <v/>
      </c>
      <c r="BJ6" s="195"/>
      <c r="BK6" s="189"/>
      <c r="BL6" s="189"/>
      <c r="BM6" s="189"/>
      <c r="BN6" s="203"/>
      <c r="BO6" s="208"/>
      <c r="BP6" s="168"/>
      <c r="BQ6" s="172"/>
      <c r="BR6" s="183"/>
      <c r="BS6" s="212"/>
      <c r="BT6" s="168"/>
      <c r="BU6" s="172"/>
      <c r="BV6" s="183"/>
      <c r="BW6" s="186"/>
      <c r="BZ6" s="39"/>
      <c r="CB6" s="40"/>
      <c r="CC6" s="189"/>
      <c r="CD6" s="189"/>
    </row>
    <row r="7" spans="1:92" ht="15.75" customHeight="1">
      <c r="A7" s="213"/>
      <c r="B7" s="64"/>
      <c r="C7" s="64"/>
      <c r="D7" s="196"/>
      <c r="E7" s="198"/>
      <c r="F7" s="204"/>
      <c r="G7" s="65"/>
      <c r="H7" s="236"/>
      <c r="I7" s="66">
        <f t="shared" si="0"/>
        <v>0</v>
      </c>
      <c r="J7" s="67">
        <v>11</v>
      </c>
      <c r="K7" s="68" t="s">
        <v>31</v>
      </c>
      <c r="L7" s="69">
        <v>15</v>
      </c>
      <c r="M7" s="70">
        <f t="shared" si="1"/>
        <v>1</v>
      </c>
      <c r="N7" s="191"/>
      <c r="O7" s="66">
        <f t="shared" si="2"/>
        <v>1</v>
      </c>
      <c r="P7" s="67">
        <v>15</v>
      </c>
      <c r="Q7" s="68" t="s">
        <v>31</v>
      </c>
      <c r="R7" s="69">
        <v>4</v>
      </c>
      <c r="S7" s="70">
        <f t="shared" si="3"/>
        <v>0</v>
      </c>
      <c r="T7" s="191"/>
      <c r="U7" s="66" t="str">
        <f t="shared" si="4"/>
        <v/>
      </c>
      <c r="V7" s="67"/>
      <c r="W7" s="68" t="s">
        <v>31</v>
      </c>
      <c r="X7" s="69"/>
      <c r="Y7" s="71" t="str">
        <f t="shared" si="5"/>
        <v/>
      </c>
      <c r="Z7" s="191"/>
      <c r="AA7" s="66" t="str">
        <f t="shared" si="6"/>
        <v/>
      </c>
      <c r="AB7" s="67"/>
      <c r="AC7" s="68" t="s">
        <v>31</v>
      </c>
      <c r="AD7" s="69"/>
      <c r="AE7" s="70" t="str">
        <f t="shared" si="7"/>
        <v/>
      </c>
      <c r="AF7" s="191"/>
      <c r="AG7" s="72" t="str">
        <f t="shared" si="8"/>
        <v/>
      </c>
      <c r="AH7" s="72"/>
      <c r="AI7" s="72" t="s">
        <v>31</v>
      </c>
      <c r="AJ7" s="73"/>
      <c r="AK7" s="72" t="str">
        <f t="shared" si="9"/>
        <v/>
      </c>
      <c r="AL7" s="191"/>
      <c r="AM7" s="74" t="str">
        <f t="shared" si="10"/>
        <v/>
      </c>
      <c r="AN7" s="74"/>
      <c r="AO7" s="74" t="s">
        <v>31</v>
      </c>
      <c r="AP7" s="75"/>
      <c r="AQ7" s="74" t="str">
        <f t="shared" si="11"/>
        <v/>
      </c>
      <c r="AR7" s="191"/>
      <c r="AS7" s="68" t="str">
        <f t="shared" si="12"/>
        <v/>
      </c>
      <c r="AT7" s="76"/>
      <c r="AU7" s="68" t="s">
        <v>31</v>
      </c>
      <c r="AV7" s="76"/>
      <c r="AW7" s="68" t="str">
        <f t="shared" si="13"/>
        <v/>
      </c>
      <c r="AX7" s="191"/>
      <c r="AY7" s="68" t="str">
        <f t="shared" si="14"/>
        <v/>
      </c>
      <c r="AZ7" s="76"/>
      <c r="BA7" s="68" t="s">
        <v>31</v>
      </c>
      <c r="BB7" s="77"/>
      <c r="BC7" s="68" t="str">
        <f t="shared" si="15"/>
        <v/>
      </c>
      <c r="BD7" s="191"/>
      <c r="BE7" s="68" t="str">
        <f t="shared" si="16"/>
        <v/>
      </c>
      <c r="BF7" s="76"/>
      <c r="BG7" s="68" t="s">
        <v>31</v>
      </c>
      <c r="BH7" s="77"/>
      <c r="BI7" s="66" t="str">
        <f t="shared" si="17"/>
        <v/>
      </c>
      <c r="BJ7" s="196"/>
      <c r="BK7" s="198"/>
      <c r="BL7" s="198"/>
      <c r="BM7" s="198"/>
      <c r="BN7" s="204"/>
      <c r="BO7" s="209"/>
      <c r="BP7" s="191"/>
      <c r="BQ7" s="173"/>
      <c r="BR7" s="184"/>
      <c r="BS7" s="213"/>
      <c r="BT7" s="191"/>
      <c r="BU7" s="173"/>
      <c r="BV7" s="184"/>
      <c r="BW7" s="187"/>
      <c r="BZ7" s="39"/>
      <c r="CB7" s="40"/>
      <c r="CC7" s="189"/>
      <c r="CD7" s="189"/>
    </row>
    <row r="8" spans="1:92" ht="15.75" customHeight="1">
      <c r="A8" s="78" t="str">
        <f t="shared" ref="A8:A9" si="18">J2</f>
        <v>尾張支部</v>
      </c>
      <c r="B8" s="272" t="str">
        <f>H4</f>
        <v>⑤</v>
      </c>
      <c r="D8" s="79">
        <f>L4</f>
        <v>2</v>
      </c>
      <c r="E8" s="80" t="str">
        <f>K4</f>
        <v>⑤</v>
      </c>
      <c r="F8" s="81">
        <f>J4</f>
        <v>1</v>
      </c>
      <c r="G8" s="82"/>
      <c r="H8" s="83"/>
      <c r="I8" s="42"/>
      <c r="J8" s="200"/>
      <c r="K8" s="201"/>
      <c r="L8" s="202"/>
      <c r="M8" s="21"/>
      <c r="N8" s="205" t="s">
        <v>32</v>
      </c>
      <c r="O8" s="6"/>
      <c r="P8" s="22">
        <f>IF(P9="","",SUM(O9:O11))</f>
        <v>2</v>
      </c>
      <c r="Q8" s="23" t="s">
        <v>32</v>
      </c>
      <c r="R8" s="24">
        <f>IF(R9="","",SUM(S9:S11))</f>
        <v>0</v>
      </c>
      <c r="S8" s="29"/>
      <c r="T8" s="205" t="s">
        <v>33</v>
      </c>
      <c r="U8" s="6"/>
      <c r="V8" s="22">
        <f>IF(V9="","",SUM(U9:U11))</f>
        <v>2</v>
      </c>
      <c r="W8" s="23" t="s">
        <v>33</v>
      </c>
      <c r="X8" s="24">
        <f>IF(X9="","",SUM(Y9:Y11))</f>
        <v>0</v>
      </c>
      <c r="Y8" s="25"/>
      <c r="Z8" s="205" t="s">
        <v>30</v>
      </c>
      <c r="AA8" s="26" t="str">
        <f>IF(AB9="","",SUM(AA9:AA11))</f>
        <v/>
      </c>
      <c r="AB8" s="27"/>
      <c r="AC8" s="23" t="s">
        <v>31</v>
      </c>
      <c r="AD8" s="28" t="str">
        <f>IF(AD9="","",SUM(AE9:AE11))</f>
        <v/>
      </c>
      <c r="AE8" s="29"/>
      <c r="AF8" s="205" t="s">
        <v>34</v>
      </c>
      <c r="AG8" s="26" t="str">
        <f>IF(AH9="","",SUM(AG9:AG11))</f>
        <v/>
      </c>
      <c r="AH8" s="29"/>
      <c r="AI8" s="23" t="s">
        <v>31</v>
      </c>
      <c r="AJ8" s="26" t="str">
        <f>IF(AJ9="","",SUM(AK9:AK11))</f>
        <v/>
      </c>
      <c r="AK8" s="29"/>
      <c r="AL8" s="205" t="s">
        <v>35</v>
      </c>
      <c r="AM8" s="26" t="str">
        <f>IF(AN9="","",SUM(AM9:AM11))</f>
        <v/>
      </c>
      <c r="AN8" s="29"/>
      <c r="AO8" s="23" t="s">
        <v>31</v>
      </c>
      <c r="AP8" s="26" t="str">
        <f>IF(AP9="","",SUM(AQ9:AQ11))</f>
        <v/>
      </c>
      <c r="AQ8" s="29"/>
      <c r="AR8" s="170"/>
      <c r="AS8" s="33" t="str">
        <f>IF(AT9="","",SUM(AS9:AS11))</f>
        <v/>
      </c>
      <c r="AT8" s="34"/>
      <c r="AU8" s="35" t="s">
        <v>31</v>
      </c>
      <c r="AV8" s="33" t="str">
        <f>IF(AV9="","",SUM(AW9:AW11))</f>
        <v/>
      </c>
      <c r="AW8" s="34"/>
      <c r="AX8" s="205"/>
      <c r="AY8" s="26" t="str">
        <f>IF(AZ9="","",SUM(AY9:AY11))</f>
        <v/>
      </c>
      <c r="AZ8" s="29"/>
      <c r="BA8" s="23" t="s">
        <v>31</v>
      </c>
      <c r="BB8" s="26" t="str">
        <f>IF(BB9="","",SUM(BC9:BC11))</f>
        <v/>
      </c>
      <c r="BC8" s="29"/>
      <c r="BD8" s="205"/>
      <c r="BE8" s="26" t="str">
        <f>IF(BF9="","",SUM(BE9:BE11))</f>
        <v/>
      </c>
      <c r="BF8" s="29"/>
      <c r="BG8" s="23" t="s">
        <v>31</v>
      </c>
      <c r="BH8" s="26" t="str">
        <f>IF(BH9="","",SUM(BI9:BI11))</f>
        <v/>
      </c>
      <c r="BI8" s="36"/>
      <c r="BJ8" s="194">
        <f>SUMPRODUCT((D8=2)+(P8=2)+(V8=2)+(AA8=2)+(AG8=2)+(AM8=2)+(AS8=2)+(AY8=2)+(BE8=2))</f>
        <v>3</v>
      </c>
      <c r="BK8" s="197" t="s">
        <v>31</v>
      </c>
      <c r="BL8" s="199">
        <f>CI8</f>
        <v>0</v>
      </c>
      <c r="BM8" s="197" t="s">
        <v>31</v>
      </c>
      <c r="BN8" s="206">
        <f>SUMPRODUCT((F8=2)+(R8=2)+(X8=2)+(AD8=2)+(AJ8=2)+(AP8=2)+(AV8=2)+(BB8=2)+(BH8=2))</f>
        <v>0</v>
      </c>
      <c r="BO8" s="207">
        <f>BJ8*100+BL8*10+BN8</f>
        <v>300</v>
      </c>
      <c r="BP8" s="170">
        <f>SUM(D8,,P8,V8,AA8,AG8,AM8,AS8,AY8,BE8)</f>
        <v>6</v>
      </c>
      <c r="BQ8" s="181" t="s">
        <v>31</v>
      </c>
      <c r="BR8" s="210">
        <f>SUM(F8,R8,X8,AD8,AJ8,AP8,AV8,BB8,BH8)</f>
        <v>1</v>
      </c>
      <c r="BS8" s="211">
        <f>BZ8</f>
        <v>6</v>
      </c>
      <c r="BT8" s="170">
        <f>SUM(J9,J10,J11,P9,P10,P11,V9,V10,V11,AB9,AB10,AB11,AH9,AH10,AH11,AN9,AN10,AN11,AT9,AT10,AT11,AZ9,AZ10,AZ11,BF9,BF10,BF11,D9,D10,D11)</f>
        <v>97</v>
      </c>
      <c r="BU8" s="181">
        <f>SUM(F9,F10,F11,L9,L10,L11,R9,R10,R11,X9,X10,X11,AD9,AD10,AD11,AJ9,AJ10,AJ11,AP9,AP10,AP11,AV9,AV10,AV11,BB9,BB10,BB11,BH9,BH10,BH11)</f>
        <v>77</v>
      </c>
      <c r="BV8" s="182">
        <f>CA8</f>
        <v>1.2597402597402598</v>
      </c>
      <c r="BW8" s="185">
        <v>1</v>
      </c>
      <c r="BX8" s="38">
        <f>SUM(D8:F8,J8:L8,P8:R8,V8:X8)</f>
        <v>7</v>
      </c>
      <c r="BY8" s="38">
        <f>BO8</f>
        <v>300</v>
      </c>
      <c r="BZ8" s="39">
        <f>IF(AND(P8="",R8=""),"",IF(BR8=0,5,SUM(D8,J8,P8,V8)/SUM(F8,L8,R8,X8)))</f>
        <v>6</v>
      </c>
      <c r="CA8" s="39">
        <f>IF(P9="","",BT8/BU8)</f>
        <v>1.2597402597402598</v>
      </c>
      <c r="CB8" s="40">
        <f>BY8*100+BZ8*10+CA8</f>
        <v>30061.259740259738</v>
      </c>
      <c r="CC8" s="188" t="str">
        <f>A9</f>
        <v>ペガサス</v>
      </c>
      <c r="CD8" s="188" t="str">
        <f>A8</f>
        <v>尾張支部</v>
      </c>
      <c r="CE8" s="41" t="str">
        <f>IF(AND(D8=1,F8=1),1,"")</f>
        <v/>
      </c>
      <c r="CF8" s="41" t="str">
        <f>IF(AND(J8=1,L8=1),1,"")</f>
        <v/>
      </c>
      <c r="CG8" s="41" t="str">
        <f>IF(AND(P8=1,R8=1),1,"")</f>
        <v/>
      </c>
      <c r="CH8" s="41" t="str">
        <f>IF(AND(V8=1,X8=1),1,"")</f>
        <v/>
      </c>
      <c r="CI8" s="41">
        <f>SUM(CE8:CH8)</f>
        <v>0</v>
      </c>
    </row>
    <row r="9" spans="1:92" ht="15.75" customHeight="1">
      <c r="A9" s="214" t="str">
        <f t="shared" si="18"/>
        <v>ペガサス</v>
      </c>
      <c r="B9" s="235"/>
      <c r="C9" s="84">
        <f t="shared" ref="C9:C11" si="19">M5</f>
        <v>1</v>
      </c>
      <c r="D9" s="85">
        <f t="shared" ref="D9:D11" si="20">IF(L5="","",L5)</f>
        <v>15</v>
      </c>
      <c r="E9" s="53" t="s">
        <v>31</v>
      </c>
      <c r="F9" s="86">
        <f t="shared" ref="F9:F11" si="21">IF(J5="","",J5)</f>
        <v>12</v>
      </c>
      <c r="G9" s="87">
        <f>$I$5</f>
        <v>0</v>
      </c>
      <c r="H9" s="83"/>
      <c r="I9" s="42"/>
      <c r="J9" s="195"/>
      <c r="K9" s="189"/>
      <c r="L9" s="203"/>
      <c r="M9" s="43"/>
      <c r="N9" s="168"/>
      <c r="O9" s="44">
        <f t="shared" ref="O9:O11" si="22">IF(P9="","",IF(P9&gt;R9,1,0))</f>
        <v>1</v>
      </c>
      <c r="P9" s="45">
        <v>15</v>
      </c>
      <c r="Q9" s="46" t="s">
        <v>31</v>
      </c>
      <c r="R9" s="47">
        <v>8</v>
      </c>
      <c r="S9" s="48">
        <f t="shared" ref="S9:S11" si="23">IF(R9="","",IF(R9&gt;P9,1,0))</f>
        <v>0</v>
      </c>
      <c r="T9" s="168"/>
      <c r="U9" s="44">
        <f t="shared" ref="U9:U11" si="24">IF(V9="","",IF(V9&gt;X9,1,0))</f>
        <v>1</v>
      </c>
      <c r="V9" s="45">
        <v>15</v>
      </c>
      <c r="W9" s="80" t="s">
        <v>31</v>
      </c>
      <c r="X9" s="47">
        <v>8</v>
      </c>
      <c r="Y9" s="49">
        <f t="shared" ref="Y9:Y11" si="25">IF(X9="","",IF(X9&gt;V9,1,0))</f>
        <v>0</v>
      </c>
      <c r="Z9" s="168"/>
      <c r="AA9" s="44" t="str">
        <f t="shared" ref="AA9:AA11" si="26">IF(AB9="","",IF(AB9&gt;AD9,1,0))</f>
        <v/>
      </c>
      <c r="AB9" s="45"/>
      <c r="AC9" s="46" t="s">
        <v>31</v>
      </c>
      <c r="AD9" s="47"/>
      <c r="AE9" s="48" t="str">
        <f t="shared" ref="AE9:AE11" si="27">IF(AD9="","",IF(AD9&gt;AB9,1,0))</f>
        <v/>
      </c>
      <c r="AF9" s="168"/>
      <c r="AG9" s="46" t="str">
        <f t="shared" ref="AG9:AG11" si="28">IF(AH9="","",IF(AH9&gt;AJ9,1,0))</f>
        <v/>
      </c>
      <c r="AH9" s="56"/>
      <c r="AI9" s="46" t="s">
        <v>31</v>
      </c>
      <c r="AJ9" s="58"/>
      <c r="AK9" s="46" t="str">
        <f t="shared" ref="AK9:AK11" si="29">IF(AJ9="","",IF(AJ9&gt;AH9,1,0))</f>
        <v/>
      </c>
      <c r="AL9" s="168"/>
      <c r="AM9" s="46" t="str">
        <f t="shared" ref="AM9:AM11" si="30">IF(AN9="","",IF(AN9&gt;AP9,1,0))</f>
        <v/>
      </c>
      <c r="AN9" s="56"/>
      <c r="AO9" s="46" t="s">
        <v>31</v>
      </c>
      <c r="AP9" s="58"/>
      <c r="AQ9" s="46" t="str">
        <f t="shared" ref="AQ9:AQ11" si="31">IF(AP9="","",IF(AP9&gt;AN9,1,0))</f>
        <v/>
      </c>
      <c r="AR9" s="168"/>
      <c r="AS9" s="53" t="str">
        <f t="shared" ref="AS9:AS11" si="32">IF(AT9="","",IF(AT9&gt;AV9,1,0))</f>
        <v/>
      </c>
      <c r="AT9" s="54"/>
      <c r="AU9" s="53" t="s">
        <v>31</v>
      </c>
      <c r="AV9" s="55"/>
      <c r="AW9" s="53" t="str">
        <f t="shared" ref="AW9:AW11" si="33">IF(AV9="","",IF(AV9&gt;AT9,1,0))</f>
        <v/>
      </c>
      <c r="AX9" s="168"/>
      <c r="AY9" s="46" t="str">
        <f t="shared" ref="AY9:AY11" si="34">IF(AZ9="","",IF(AZ9&gt;BB9,1,0))</f>
        <v/>
      </c>
      <c r="AZ9" s="56"/>
      <c r="BA9" s="46" t="s">
        <v>31</v>
      </c>
      <c r="BB9" s="58"/>
      <c r="BC9" s="46" t="str">
        <f t="shared" ref="BC9:BC11" si="35">IF(BB9="","",IF(BB9&gt;AZ9,1,0))</f>
        <v/>
      </c>
      <c r="BD9" s="168"/>
      <c r="BE9" s="46" t="str">
        <f t="shared" ref="BE9:BE11" si="36">IF(BF9="","",IF(BF9&gt;BH9,1,0))</f>
        <v/>
      </c>
      <c r="BF9" s="56"/>
      <c r="BG9" s="46" t="s">
        <v>31</v>
      </c>
      <c r="BH9" s="58"/>
      <c r="BI9" s="44" t="str">
        <f t="shared" ref="BI9:BI11" si="37">IF(BH9="","",IF(BH9&gt;BF9,1,0))</f>
        <v/>
      </c>
      <c r="BJ9" s="195"/>
      <c r="BK9" s="189"/>
      <c r="BL9" s="189"/>
      <c r="BM9" s="189"/>
      <c r="BN9" s="203"/>
      <c r="BO9" s="208"/>
      <c r="BP9" s="168"/>
      <c r="BQ9" s="172"/>
      <c r="BR9" s="183"/>
      <c r="BS9" s="212"/>
      <c r="BT9" s="168"/>
      <c r="BU9" s="172"/>
      <c r="BV9" s="183"/>
      <c r="BW9" s="186"/>
      <c r="BZ9" s="39"/>
      <c r="CB9" s="40"/>
      <c r="CC9" s="189"/>
      <c r="CD9" s="189"/>
    </row>
    <row r="10" spans="1:92" ht="15.75" customHeight="1">
      <c r="A10" s="212"/>
      <c r="B10" s="235"/>
      <c r="C10" s="84">
        <f t="shared" si="19"/>
        <v>0</v>
      </c>
      <c r="D10" s="85">
        <f t="shared" si="20"/>
        <v>7</v>
      </c>
      <c r="E10" s="53" t="s">
        <v>31</v>
      </c>
      <c r="F10" s="86">
        <f t="shared" si="21"/>
        <v>15</v>
      </c>
      <c r="G10" s="87">
        <f t="shared" ref="G10:G11" si="38">I6</f>
        <v>1</v>
      </c>
      <c r="H10" s="83"/>
      <c r="I10" s="42"/>
      <c r="J10" s="195"/>
      <c r="K10" s="189"/>
      <c r="L10" s="203"/>
      <c r="M10" s="43"/>
      <c r="N10" s="168"/>
      <c r="O10" s="44">
        <f t="shared" si="22"/>
        <v>1</v>
      </c>
      <c r="P10" s="59">
        <v>15</v>
      </c>
      <c r="Q10" s="46" t="s">
        <v>31</v>
      </c>
      <c r="R10" s="60">
        <v>11</v>
      </c>
      <c r="S10" s="48">
        <f t="shared" si="23"/>
        <v>0</v>
      </c>
      <c r="T10" s="168"/>
      <c r="U10" s="44">
        <f t="shared" si="24"/>
        <v>1</v>
      </c>
      <c r="V10" s="59">
        <v>15</v>
      </c>
      <c r="W10" s="80" t="s">
        <v>31</v>
      </c>
      <c r="X10" s="60">
        <v>12</v>
      </c>
      <c r="Y10" s="49">
        <f t="shared" si="25"/>
        <v>0</v>
      </c>
      <c r="Z10" s="168"/>
      <c r="AA10" s="44" t="str">
        <f t="shared" si="26"/>
        <v/>
      </c>
      <c r="AB10" s="59"/>
      <c r="AC10" s="46" t="s">
        <v>31</v>
      </c>
      <c r="AD10" s="60"/>
      <c r="AE10" s="48" t="str">
        <f t="shared" si="27"/>
        <v/>
      </c>
      <c r="AF10" s="168"/>
      <c r="AG10" s="46" t="str">
        <f t="shared" si="28"/>
        <v/>
      </c>
      <c r="AH10" s="57"/>
      <c r="AI10" s="46" t="s">
        <v>31</v>
      </c>
      <c r="AJ10" s="63"/>
      <c r="AK10" s="46" t="str">
        <f t="shared" si="29"/>
        <v/>
      </c>
      <c r="AL10" s="168"/>
      <c r="AM10" s="46" t="str">
        <f t="shared" si="30"/>
        <v/>
      </c>
      <c r="AN10" s="57"/>
      <c r="AO10" s="46" t="s">
        <v>31</v>
      </c>
      <c r="AP10" s="63"/>
      <c r="AQ10" s="46" t="str">
        <f t="shared" si="31"/>
        <v/>
      </c>
      <c r="AR10" s="168"/>
      <c r="AS10" s="53" t="str">
        <f t="shared" si="32"/>
        <v/>
      </c>
      <c r="AT10" s="53"/>
      <c r="AU10" s="53" t="s">
        <v>31</v>
      </c>
      <c r="AV10" s="62"/>
      <c r="AW10" s="53" t="str">
        <f t="shared" si="33"/>
        <v/>
      </c>
      <c r="AX10" s="168"/>
      <c r="AY10" s="46" t="str">
        <f t="shared" si="34"/>
        <v/>
      </c>
      <c r="AZ10" s="57"/>
      <c r="BA10" s="46" t="s">
        <v>31</v>
      </c>
      <c r="BB10" s="63"/>
      <c r="BC10" s="46" t="str">
        <f t="shared" si="35"/>
        <v/>
      </c>
      <c r="BD10" s="168"/>
      <c r="BE10" s="46" t="str">
        <f t="shared" si="36"/>
        <v/>
      </c>
      <c r="BF10" s="57"/>
      <c r="BG10" s="46" t="s">
        <v>31</v>
      </c>
      <c r="BH10" s="63"/>
      <c r="BI10" s="44" t="str">
        <f t="shared" si="37"/>
        <v/>
      </c>
      <c r="BJ10" s="195"/>
      <c r="BK10" s="189"/>
      <c r="BL10" s="189"/>
      <c r="BM10" s="189"/>
      <c r="BN10" s="203"/>
      <c r="BO10" s="208"/>
      <c r="BP10" s="168"/>
      <c r="BQ10" s="172"/>
      <c r="BR10" s="183"/>
      <c r="BS10" s="212"/>
      <c r="BT10" s="168"/>
      <c r="BU10" s="172"/>
      <c r="BV10" s="183"/>
      <c r="BW10" s="186"/>
      <c r="BZ10" s="39"/>
      <c r="CB10" s="40"/>
      <c r="CC10" s="189"/>
      <c r="CD10" s="189"/>
    </row>
    <row r="11" spans="1:92" ht="15.75" customHeight="1">
      <c r="A11" s="213"/>
      <c r="B11" s="236"/>
      <c r="C11" s="88">
        <f t="shared" si="19"/>
        <v>1</v>
      </c>
      <c r="D11" s="89">
        <f t="shared" si="20"/>
        <v>15</v>
      </c>
      <c r="E11" s="74" t="s">
        <v>31</v>
      </c>
      <c r="F11" s="90">
        <f t="shared" si="21"/>
        <v>11</v>
      </c>
      <c r="G11" s="91">
        <f t="shared" si="38"/>
        <v>0</v>
      </c>
      <c r="H11" s="92"/>
      <c r="I11" s="64"/>
      <c r="J11" s="196"/>
      <c r="K11" s="198"/>
      <c r="L11" s="204"/>
      <c r="M11" s="65"/>
      <c r="N11" s="191"/>
      <c r="O11" s="66" t="str">
        <f t="shared" si="22"/>
        <v/>
      </c>
      <c r="P11" s="67"/>
      <c r="Q11" s="68" t="s">
        <v>31</v>
      </c>
      <c r="R11" s="69"/>
      <c r="S11" s="70" t="str">
        <f t="shared" si="23"/>
        <v/>
      </c>
      <c r="T11" s="191"/>
      <c r="U11" s="66" t="str">
        <f t="shared" si="24"/>
        <v/>
      </c>
      <c r="V11" s="67"/>
      <c r="W11" s="68" t="s">
        <v>31</v>
      </c>
      <c r="X11" s="69"/>
      <c r="Y11" s="71" t="str">
        <f t="shared" si="25"/>
        <v/>
      </c>
      <c r="Z11" s="191"/>
      <c r="AA11" s="66" t="str">
        <f t="shared" si="26"/>
        <v/>
      </c>
      <c r="AB11" s="67"/>
      <c r="AC11" s="68" t="s">
        <v>31</v>
      </c>
      <c r="AD11" s="69"/>
      <c r="AE11" s="70" t="str">
        <f t="shared" si="27"/>
        <v/>
      </c>
      <c r="AF11" s="191"/>
      <c r="AG11" s="68" t="str">
        <f t="shared" si="28"/>
        <v/>
      </c>
      <c r="AH11" s="76"/>
      <c r="AI11" s="68" t="s">
        <v>31</v>
      </c>
      <c r="AJ11" s="77"/>
      <c r="AK11" s="68" t="str">
        <f t="shared" si="29"/>
        <v/>
      </c>
      <c r="AL11" s="191"/>
      <c r="AM11" s="68" t="str">
        <f t="shared" si="30"/>
        <v/>
      </c>
      <c r="AN11" s="76"/>
      <c r="AO11" s="68" t="s">
        <v>31</v>
      </c>
      <c r="AP11" s="77"/>
      <c r="AQ11" s="68" t="str">
        <f t="shared" si="31"/>
        <v/>
      </c>
      <c r="AR11" s="191"/>
      <c r="AS11" s="74" t="str">
        <f t="shared" si="32"/>
        <v/>
      </c>
      <c r="AT11" s="74"/>
      <c r="AU11" s="74" t="s">
        <v>31</v>
      </c>
      <c r="AV11" s="75"/>
      <c r="AW11" s="74" t="str">
        <f t="shared" si="33"/>
        <v/>
      </c>
      <c r="AX11" s="191"/>
      <c r="AY11" s="68" t="str">
        <f t="shared" si="34"/>
        <v/>
      </c>
      <c r="AZ11" s="76"/>
      <c r="BA11" s="68" t="s">
        <v>31</v>
      </c>
      <c r="BB11" s="77"/>
      <c r="BC11" s="68" t="str">
        <f t="shared" si="35"/>
        <v/>
      </c>
      <c r="BD11" s="191"/>
      <c r="BE11" s="68" t="str">
        <f t="shared" si="36"/>
        <v/>
      </c>
      <c r="BF11" s="76"/>
      <c r="BG11" s="68" t="s">
        <v>31</v>
      </c>
      <c r="BH11" s="77"/>
      <c r="BI11" s="66" t="str">
        <f t="shared" si="37"/>
        <v/>
      </c>
      <c r="BJ11" s="196"/>
      <c r="BK11" s="198"/>
      <c r="BL11" s="198"/>
      <c r="BM11" s="198"/>
      <c r="BN11" s="204"/>
      <c r="BO11" s="209"/>
      <c r="BP11" s="191"/>
      <c r="BQ11" s="173"/>
      <c r="BR11" s="184"/>
      <c r="BS11" s="213"/>
      <c r="BT11" s="191"/>
      <c r="BU11" s="173"/>
      <c r="BV11" s="184"/>
      <c r="BW11" s="187"/>
      <c r="BZ11" s="39"/>
      <c r="CB11" s="40"/>
      <c r="CC11" s="189"/>
      <c r="CD11" s="189"/>
    </row>
    <row r="12" spans="1:92" ht="15.75" customHeight="1">
      <c r="A12" s="78" t="str">
        <f t="shared" ref="A12:A13" si="39">P2</f>
        <v>尾張支部</v>
      </c>
      <c r="B12" s="276" t="str">
        <f>N4</f>
        <v>③</v>
      </c>
      <c r="D12" s="22">
        <f>$R$4</f>
        <v>1</v>
      </c>
      <c r="E12" s="80" t="str">
        <f>Q4</f>
        <v>③</v>
      </c>
      <c r="F12" s="24">
        <f>P4</f>
        <v>2</v>
      </c>
      <c r="G12" s="93"/>
      <c r="H12" s="273" t="str">
        <f>N8</f>
        <v>②</v>
      </c>
      <c r="J12" s="79">
        <f>R8</f>
        <v>0</v>
      </c>
      <c r="K12" s="94" t="str">
        <f>Q8</f>
        <v>②</v>
      </c>
      <c r="L12" s="81">
        <f>P8</f>
        <v>2</v>
      </c>
      <c r="M12" s="82"/>
      <c r="N12" s="83"/>
      <c r="O12" s="42"/>
      <c r="P12" s="200"/>
      <c r="Q12" s="201"/>
      <c r="R12" s="202"/>
      <c r="S12" s="21"/>
      <c r="T12" s="205" t="s">
        <v>34</v>
      </c>
      <c r="U12" s="6"/>
      <c r="V12" s="22">
        <f>IF(V13="","",SUM(U13:U15))</f>
        <v>2</v>
      </c>
      <c r="W12" s="23" t="s">
        <v>34</v>
      </c>
      <c r="X12" s="24">
        <f>IF(X13="","",SUM(Y13:Y15))</f>
        <v>0</v>
      </c>
      <c r="Y12" s="25"/>
      <c r="Z12" s="205" t="s">
        <v>34</v>
      </c>
      <c r="AA12" s="26" t="str">
        <f>IF(AB13="","",SUM(AA13:AA15))</f>
        <v/>
      </c>
      <c r="AB12" s="27"/>
      <c r="AC12" s="23" t="s">
        <v>31</v>
      </c>
      <c r="AD12" s="28" t="str">
        <f>IF(AD13="","",SUM(AE13:AE15))</f>
        <v/>
      </c>
      <c r="AE12" s="29"/>
      <c r="AF12" s="170"/>
      <c r="AG12" s="33" t="str">
        <f>IF(AH13="","",SUM(AG13:AG15))</f>
        <v/>
      </c>
      <c r="AH12" s="34"/>
      <c r="AI12" s="35" t="s">
        <v>31</v>
      </c>
      <c r="AJ12" s="33" t="str">
        <f>IF(AJ13="","",SUM(AK13:AK15))</f>
        <v/>
      </c>
      <c r="AK12" s="34"/>
      <c r="AL12" s="205" t="s">
        <v>36</v>
      </c>
      <c r="AM12" s="26" t="str">
        <f>IF(AN13="","",SUM(AM13:AM15))</f>
        <v/>
      </c>
      <c r="AN12" s="29"/>
      <c r="AO12" s="23" t="s">
        <v>31</v>
      </c>
      <c r="AP12" s="26" t="str">
        <f>IF(AP13="","",SUM(AQ13:AQ15))</f>
        <v/>
      </c>
      <c r="AQ12" s="29"/>
      <c r="AR12" s="205"/>
      <c r="AS12" s="26" t="str">
        <f>IF(AT13="","",SUM(AS13:AS15))</f>
        <v/>
      </c>
      <c r="AT12" s="29"/>
      <c r="AU12" s="23" t="s">
        <v>31</v>
      </c>
      <c r="AV12" s="26" t="str">
        <f>IF(AV13="","",SUM(AW13:AW15))</f>
        <v/>
      </c>
      <c r="AW12" s="29"/>
      <c r="AX12" s="205"/>
      <c r="AY12" s="26" t="str">
        <f>IF(AZ13="","",SUM(AY13:AY15))</f>
        <v/>
      </c>
      <c r="AZ12" s="29"/>
      <c r="BA12" s="23" t="s">
        <v>31</v>
      </c>
      <c r="BB12" s="26" t="str">
        <f>IF(BB13="","",SUM(BC13:BC15))</f>
        <v/>
      </c>
      <c r="BC12" s="29"/>
      <c r="BD12" s="205"/>
      <c r="BE12" s="26" t="str">
        <f>IF(BF13="","",SUM(BE13:BE15))</f>
        <v/>
      </c>
      <c r="BF12" s="29"/>
      <c r="BG12" s="23" t="s">
        <v>31</v>
      </c>
      <c r="BH12" s="26" t="str">
        <f>IF(BH13="","",SUM(BI13:BI15))</f>
        <v/>
      </c>
      <c r="BI12" s="36"/>
      <c r="BJ12" s="194">
        <f>SUMPRODUCT((J12=2)+(D12=2)+(V12=2)+(AA12=2)+(AG12=2)+(AM12=2)+(AS12=2)+(AY12=2)+(BE12=2))</f>
        <v>1</v>
      </c>
      <c r="BK12" s="197" t="s">
        <v>31</v>
      </c>
      <c r="BL12" s="199">
        <f>CI12</f>
        <v>0</v>
      </c>
      <c r="BM12" s="197" t="s">
        <v>31</v>
      </c>
      <c r="BN12" s="206">
        <f>SUMPRODUCT((L12=2)+(F12=2)+(X12=2)+(AD12=2)+(AJ12=2)+(AP12=2)+(AV12=2)+(BB12=2)+(BH12=2))</f>
        <v>2</v>
      </c>
      <c r="BO12" s="207">
        <f>BJ12*100+BL12*10+BN12</f>
        <v>102</v>
      </c>
      <c r="BP12" s="170">
        <f>SUM(D12,J12,O12,V12,AA12,AG12,AM12,AS12,AY12,BE12)</f>
        <v>3</v>
      </c>
      <c r="BQ12" s="181" t="s">
        <v>31</v>
      </c>
      <c r="BR12" s="210">
        <f>SUM(F12,L12,X12,AD12,AJ12,AP12,AV12,BB12,BH12)</f>
        <v>4</v>
      </c>
      <c r="BS12" s="211">
        <f>BZ12</f>
        <v>0.75</v>
      </c>
      <c r="BT12" s="170">
        <f>SUM(J13,J14,J15,P13,P14,P15,V13,V14,V15,AB13,AB14,AB15,AH13,AH14,AH15,AN13,AN14,AN15,AT13,AT14,AT15,AZ13,AZ14,AZ15,BF13,BF14,BF15,D13,D14,D15)</f>
        <v>72</v>
      </c>
      <c r="BU12" s="181">
        <f>SUM(F13,F14,F15,L13,L14,L15,R13,R14,R15,X13,X14,X15,AD13,AD14,AD15,AJ13,AJ14,AJ15,AP13,AP14,AP15,AV13,AV14,AV15,BB13,BB14,BB15,BH13,BH14,BH15)</f>
        <v>87</v>
      </c>
      <c r="BV12" s="182">
        <f>CA12</f>
        <v>0.82758620689655171</v>
      </c>
      <c r="BW12" s="185">
        <v>3</v>
      </c>
      <c r="BX12" s="38">
        <f>SUM(D12:F12,J12:L12,P12:R12,V12:X12)</f>
        <v>7</v>
      </c>
      <c r="BY12" s="38">
        <f>BO12</f>
        <v>102</v>
      </c>
      <c r="BZ12" s="39">
        <f>IF(AND(D12="",F12=""),"",IF(BR12=0,5,SUM(D12,J12,P12,V12)/SUM(F12,L12,R12,X12)))</f>
        <v>0.75</v>
      </c>
      <c r="CA12" s="39">
        <f>IF(D12="","",BT12/BU12)</f>
        <v>0.82758620689655171</v>
      </c>
      <c r="CB12" s="40">
        <f>BY12*100+BZ12*10+CA12</f>
        <v>10208.327586206897</v>
      </c>
      <c r="CC12" s="188" t="str">
        <f>A13</f>
        <v>ひまわり平和</v>
      </c>
      <c r="CD12" s="188" t="str">
        <f>A12</f>
        <v>尾張支部</v>
      </c>
      <c r="CE12" s="41" t="str">
        <f>IF(AND(D12=1,F12=1),1,"")</f>
        <v/>
      </c>
      <c r="CF12" s="41" t="str">
        <f>IF(AND(J12=1,L12=1),1,"")</f>
        <v/>
      </c>
      <c r="CG12" s="41" t="str">
        <f>IF(AND(P12=1,R12=1),1,"")</f>
        <v/>
      </c>
      <c r="CH12" s="41" t="str">
        <f>IF(AND(V12=1,X12=1),1,"")</f>
        <v/>
      </c>
      <c r="CI12" s="41">
        <f>SUM(CE12:CH12)</f>
        <v>0</v>
      </c>
    </row>
    <row r="13" spans="1:92" ht="15.75" customHeight="1">
      <c r="A13" s="214" t="str">
        <f t="shared" si="39"/>
        <v>ひまわり平和</v>
      </c>
      <c r="B13" s="235"/>
      <c r="C13" s="84">
        <f t="shared" ref="C13:C15" si="40">S5</f>
        <v>1</v>
      </c>
      <c r="D13" s="85">
        <f t="shared" ref="D13:D15" si="41">IF(R5="","",R5)</f>
        <v>15</v>
      </c>
      <c r="E13" s="54" t="s">
        <v>31</v>
      </c>
      <c r="F13" s="86">
        <f t="shared" ref="F13:F15" si="42">IF(P5="","",P5)</f>
        <v>12</v>
      </c>
      <c r="G13" s="87">
        <f t="shared" ref="G13:G15" si="43">O5</f>
        <v>0</v>
      </c>
      <c r="H13" s="274"/>
      <c r="I13" s="62">
        <f t="shared" ref="I13:I15" si="44">S9</f>
        <v>0</v>
      </c>
      <c r="J13" s="85">
        <f t="shared" ref="J13:J15" si="45">IF(R9="","",R9)</f>
        <v>8</v>
      </c>
      <c r="K13" s="53" t="s">
        <v>31</v>
      </c>
      <c r="L13" s="86">
        <f t="shared" ref="L13:L15" si="46">IF(P9="","",P9)</f>
        <v>15</v>
      </c>
      <c r="M13" s="95">
        <f t="shared" ref="M13:M15" si="47">O9</f>
        <v>1</v>
      </c>
      <c r="N13" s="83"/>
      <c r="O13" s="42"/>
      <c r="P13" s="195"/>
      <c r="Q13" s="189"/>
      <c r="R13" s="203"/>
      <c r="S13" s="43"/>
      <c r="T13" s="168"/>
      <c r="U13" s="44">
        <f t="shared" ref="U13:U15" si="48">IF(V13="","",IF(V13&gt;X13,1,0))</f>
        <v>1</v>
      </c>
      <c r="V13" s="45">
        <v>15</v>
      </c>
      <c r="W13" s="46" t="s">
        <v>31</v>
      </c>
      <c r="X13" s="47">
        <v>3</v>
      </c>
      <c r="Y13" s="49">
        <f t="shared" ref="Y13:Y15" si="49">IF(X13="","",IF(X13&gt;V13,1,0))</f>
        <v>0</v>
      </c>
      <c r="Z13" s="168"/>
      <c r="AA13" s="44" t="str">
        <f t="shared" ref="AA13:AA15" si="50">IF(AB13="","",IF(AB13&gt;AD13,1,0))</f>
        <v/>
      </c>
      <c r="AB13" s="45"/>
      <c r="AC13" s="46" t="s">
        <v>31</v>
      </c>
      <c r="AD13" s="47"/>
      <c r="AE13" s="48" t="str">
        <f t="shared" ref="AE13:AE15" si="51">IF(AD13="","",IF(AD13&gt;AB13,1,0))</f>
        <v/>
      </c>
      <c r="AF13" s="168"/>
      <c r="AG13" s="53"/>
      <c r="AH13" s="54"/>
      <c r="AI13" s="53" t="s">
        <v>31</v>
      </c>
      <c r="AJ13" s="55"/>
      <c r="AK13" s="53" t="str">
        <f t="shared" ref="AK13:AK15" si="52">IF(AJ13="","",IF(AJ13&gt;AH13,1,0))</f>
        <v/>
      </c>
      <c r="AL13" s="168"/>
      <c r="AM13" s="46" t="str">
        <f t="shared" ref="AM13:AM15" si="53">IF(AN13="","",IF(AN13&gt;AP13,1,0))</f>
        <v/>
      </c>
      <c r="AN13" s="56"/>
      <c r="AO13" s="46" t="s">
        <v>31</v>
      </c>
      <c r="AP13" s="58"/>
      <c r="AQ13" s="46" t="str">
        <f t="shared" ref="AQ13:AQ15" si="54">IF(AP13="","",IF(AP13&gt;AN13,1,0))</f>
        <v/>
      </c>
      <c r="AR13" s="168"/>
      <c r="AS13" s="46" t="str">
        <f t="shared" ref="AS13:AS15" si="55">IF(AT13="","",IF(AT13&gt;AV13,1,0))</f>
        <v/>
      </c>
      <c r="AT13" s="56"/>
      <c r="AU13" s="46" t="s">
        <v>31</v>
      </c>
      <c r="AV13" s="58"/>
      <c r="AW13" s="46" t="str">
        <f t="shared" ref="AW13:AW15" si="56">IF(AV13="","",IF(AV13&gt;AT13,1,0))</f>
        <v/>
      </c>
      <c r="AX13" s="168"/>
      <c r="AY13" s="46" t="str">
        <f t="shared" ref="AY13:AY15" si="57">IF(AZ13="","",IF(AZ13&gt;BB13,1,0))</f>
        <v/>
      </c>
      <c r="AZ13" s="56"/>
      <c r="BA13" s="46" t="s">
        <v>31</v>
      </c>
      <c r="BB13" s="58"/>
      <c r="BC13" s="46" t="str">
        <f t="shared" ref="BC13:BC15" si="58">IF(BB13="","",IF(BB13&gt;AZ13,1,0))</f>
        <v/>
      </c>
      <c r="BD13" s="168"/>
      <c r="BE13" s="46" t="str">
        <f t="shared" ref="BE13:BE15" si="59">IF(BF13="","",IF(BF13&gt;BH13,1,0))</f>
        <v/>
      </c>
      <c r="BF13" s="56"/>
      <c r="BG13" s="46" t="s">
        <v>31</v>
      </c>
      <c r="BH13" s="58"/>
      <c r="BI13" s="44" t="str">
        <f t="shared" ref="BI13:BI15" si="60">IF(BH13="","",IF(BH13&gt;BF13,1,0))</f>
        <v/>
      </c>
      <c r="BJ13" s="195"/>
      <c r="BK13" s="189"/>
      <c r="BL13" s="189"/>
      <c r="BM13" s="189"/>
      <c r="BN13" s="203"/>
      <c r="BO13" s="208"/>
      <c r="BP13" s="168"/>
      <c r="BQ13" s="172"/>
      <c r="BR13" s="183"/>
      <c r="BS13" s="212"/>
      <c r="BT13" s="168"/>
      <c r="BU13" s="172"/>
      <c r="BV13" s="183"/>
      <c r="BW13" s="186"/>
      <c r="BZ13" s="39"/>
      <c r="CB13" s="40"/>
      <c r="CC13" s="189"/>
      <c r="CD13" s="189"/>
    </row>
    <row r="14" spans="1:92" ht="15.75" customHeight="1">
      <c r="A14" s="212"/>
      <c r="B14" s="235"/>
      <c r="C14" s="84">
        <f t="shared" si="40"/>
        <v>0</v>
      </c>
      <c r="D14" s="85">
        <f t="shared" si="41"/>
        <v>4</v>
      </c>
      <c r="E14" s="53" t="s">
        <v>31</v>
      </c>
      <c r="F14" s="86">
        <f t="shared" si="42"/>
        <v>15</v>
      </c>
      <c r="G14" s="87">
        <f t="shared" si="43"/>
        <v>1</v>
      </c>
      <c r="H14" s="274"/>
      <c r="I14" s="62">
        <f t="shared" si="44"/>
        <v>0</v>
      </c>
      <c r="J14" s="85">
        <f t="shared" si="45"/>
        <v>11</v>
      </c>
      <c r="K14" s="53" t="s">
        <v>31</v>
      </c>
      <c r="L14" s="86">
        <f t="shared" si="46"/>
        <v>15</v>
      </c>
      <c r="M14" s="96">
        <f t="shared" si="47"/>
        <v>1</v>
      </c>
      <c r="N14" s="83"/>
      <c r="O14" s="42"/>
      <c r="P14" s="195"/>
      <c r="Q14" s="189"/>
      <c r="R14" s="203"/>
      <c r="S14" s="43"/>
      <c r="T14" s="168"/>
      <c r="U14" s="44">
        <f t="shared" si="48"/>
        <v>1</v>
      </c>
      <c r="V14" s="59">
        <v>15</v>
      </c>
      <c r="W14" s="46" t="s">
        <v>31</v>
      </c>
      <c r="X14" s="60">
        <v>12</v>
      </c>
      <c r="Y14" s="49">
        <f t="shared" si="49"/>
        <v>0</v>
      </c>
      <c r="Z14" s="168"/>
      <c r="AA14" s="44" t="str">
        <f t="shared" si="50"/>
        <v/>
      </c>
      <c r="AB14" s="59"/>
      <c r="AC14" s="46" t="s">
        <v>31</v>
      </c>
      <c r="AD14" s="60"/>
      <c r="AE14" s="48" t="str">
        <f t="shared" si="51"/>
        <v/>
      </c>
      <c r="AF14" s="168"/>
      <c r="AG14" s="53"/>
      <c r="AH14" s="53"/>
      <c r="AI14" s="53" t="s">
        <v>31</v>
      </c>
      <c r="AJ14" s="62"/>
      <c r="AK14" s="53" t="str">
        <f t="shared" si="52"/>
        <v/>
      </c>
      <c r="AL14" s="168"/>
      <c r="AM14" s="46" t="str">
        <f t="shared" si="53"/>
        <v/>
      </c>
      <c r="AN14" s="57"/>
      <c r="AO14" s="46" t="s">
        <v>31</v>
      </c>
      <c r="AP14" s="63"/>
      <c r="AQ14" s="46" t="str">
        <f t="shared" si="54"/>
        <v/>
      </c>
      <c r="AR14" s="168"/>
      <c r="AS14" s="46" t="str">
        <f t="shared" si="55"/>
        <v/>
      </c>
      <c r="AT14" s="57"/>
      <c r="AU14" s="46" t="s">
        <v>31</v>
      </c>
      <c r="AV14" s="63"/>
      <c r="AW14" s="46" t="str">
        <f t="shared" si="56"/>
        <v/>
      </c>
      <c r="AX14" s="168"/>
      <c r="AY14" s="46" t="str">
        <f t="shared" si="57"/>
        <v/>
      </c>
      <c r="AZ14" s="57"/>
      <c r="BA14" s="46" t="s">
        <v>31</v>
      </c>
      <c r="BB14" s="63"/>
      <c r="BC14" s="46" t="str">
        <f t="shared" si="58"/>
        <v/>
      </c>
      <c r="BD14" s="168"/>
      <c r="BE14" s="46" t="str">
        <f t="shared" si="59"/>
        <v/>
      </c>
      <c r="BF14" s="57"/>
      <c r="BG14" s="46" t="s">
        <v>31</v>
      </c>
      <c r="BH14" s="63"/>
      <c r="BI14" s="44" t="str">
        <f t="shared" si="60"/>
        <v/>
      </c>
      <c r="BJ14" s="195"/>
      <c r="BK14" s="189"/>
      <c r="BL14" s="189"/>
      <c r="BM14" s="189"/>
      <c r="BN14" s="203"/>
      <c r="BO14" s="208"/>
      <c r="BP14" s="168"/>
      <c r="BQ14" s="172"/>
      <c r="BR14" s="183"/>
      <c r="BS14" s="212"/>
      <c r="BT14" s="168"/>
      <c r="BU14" s="172"/>
      <c r="BV14" s="183"/>
      <c r="BW14" s="186"/>
      <c r="BZ14" s="39"/>
      <c r="CB14" s="40"/>
      <c r="CC14" s="189"/>
      <c r="CD14" s="189"/>
    </row>
    <row r="15" spans="1:92" ht="15.75" customHeight="1">
      <c r="A15" s="213"/>
      <c r="B15" s="277"/>
      <c r="C15" s="97">
        <f t="shared" si="40"/>
        <v>0</v>
      </c>
      <c r="D15" s="89">
        <f t="shared" si="41"/>
        <v>4</v>
      </c>
      <c r="E15" s="74" t="s">
        <v>31</v>
      </c>
      <c r="F15" s="90">
        <f t="shared" si="42"/>
        <v>15</v>
      </c>
      <c r="G15" s="98">
        <f t="shared" si="43"/>
        <v>1</v>
      </c>
      <c r="H15" s="275"/>
      <c r="I15" s="75" t="str">
        <f t="shared" si="44"/>
        <v/>
      </c>
      <c r="J15" s="89" t="str">
        <f t="shared" si="45"/>
        <v/>
      </c>
      <c r="K15" s="74" t="s">
        <v>31</v>
      </c>
      <c r="L15" s="90" t="str">
        <f t="shared" si="46"/>
        <v/>
      </c>
      <c r="M15" s="99" t="str">
        <f t="shared" si="47"/>
        <v/>
      </c>
      <c r="N15" s="92"/>
      <c r="O15" s="64"/>
      <c r="P15" s="196"/>
      <c r="Q15" s="198"/>
      <c r="R15" s="204"/>
      <c r="S15" s="65"/>
      <c r="T15" s="191"/>
      <c r="U15" s="66" t="str">
        <f t="shared" si="48"/>
        <v/>
      </c>
      <c r="V15" s="67"/>
      <c r="W15" s="68" t="s">
        <v>31</v>
      </c>
      <c r="X15" s="69"/>
      <c r="Y15" s="71" t="str">
        <f t="shared" si="49"/>
        <v/>
      </c>
      <c r="Z15" s="191"/>
      <c r="AA15" s="66" t="str">
        <f t="shared" si="50"/>
        <v/>
      </c>
      <c r="AB15" s="67"/>
      <c r="AC15" s="68" t="s">
        <v>31</v>
      </c>
      <c r="AD15" s="69"/>
      <c r="AE15" s="70" t="str">
        <f t="shared" si="51"/>
        <v/>
      </c>
      <c r="AF15" s="191"/>
      <c r="AG15" s="74" t="str">
        <f>IF(AH15="","",IF(AH15&gt;AJ15,1,0))</f>
        <v/>
      </c>
      <c r="AH15" s="74"/>
      <c r="AI15" s="74" t="s">
        <v>31</v>
      </c>
      <c r="AJ15" s="75"/>
      <c r="AK15" s="74" t="str">
        <f t="shared" si="52"/>
        <v/>
      </c>
      <c r="AL15" s="191"/>
      <c r="AM15" s="68" t="str">
        <f t="shared" si="53"/>
        <v/>
      </c>
      <c r="AN15" s="76"/>
      <c r="AO15" s="68" t="s">
        <v>31</v>
      </c>
      <c r="AP15" s="77"/>
      <c r="AQ15" s="68" t="str">
        <f t="shared" si="54"/>
        <v/>
      </c>
      <c r="AR15" s="191"/>
      <c r="AS15" s="68" t="str">
        <f t="shared" si="55"/>
        <v/>
      </c>
      <c r="AT15" s="76"/>
      <c r="AU15" s="68" t="s">
        <v>31</v>
      </c>
      <c r="AV15" s="77"/>
      <c r="AW15" s="68" t="str">
        <f t="shared" si="56"/>
        <v/>
      </c>
      <c r="AX15" s="191"/>
      <c r="AY15" s="68" t="str">
        <f t="shared" si="57"/>
        <v/>
      </c>
      <c r="AZ15" s="76"/>
      <c r="BA15" s="68" t="s">
        <v>31</v>
      </c>
      <c r="BB15" s="77"/>
      <c r="BC15" s="68" t="str">
        <f t="shared" si="58"/>
        <v/>
      </c>
      <c r="BD15" s="191"/>
      <c r="BE15" s="68" t="str">
        <f t="shared" si="59"/>
        <v/>
      </c>
      <c r="BF15" s="76"/>
      <c r="BG15" s="68" t="s">
        <v>31</v>
      </c>
      <c r="BH15" s="77"/>
      <c r="BI15" s="66" t="str">
        <f t="shared" si="60"/>
        <v/>
      </c>
      <c r="BJ15" s="196"/>
      <c r="BK15" s="198"/>
      <c r="BL15" s="198"/>
      <c r="BM15" s="198"/>
      <c r="BN15" s="204"/>
      <c r="BO15" s="209"/>
      <c r="BP15" s="191"/>
      <c r="BQ15" s="173"/>
      <c r="BR15" s="184"/>
      <c r="BS15" s="213"/>
      <c r="BT15" s="191"/>
      <c r="BU15" s="173"/>
      <c r="BV15" s="184"/>
      <c r="BW15" s="187"/>
      <c r="BZ15" s="39"/>
      <c r="CB15" s="40"/>
      <c r="CC15" s="189"/>
      <c r="CD15" s="189"/>
    </row>
    <row r="16" spans="1:92" ht="15.75" customHeight="1">
      <c r="A16" s="78" t="str">
        <f t="shared" ref="A16:A17" si="61">V2</f>
        <v>名古屋支部</v>
      </c>
      <c r="B16" s="272" t="str">
        <f>T4</f>
        <v>①</v>
      </c>
      <c r="D16" s="22">
        <f>X4</f>
        <v>0</v>
      </c>
      <c r="E16" s="23" t="str">
        <f>W4</f>
        <v>①</v>
      </c>
      <c r="F16" s="24">
        <f>V4</f>
        <v>2</v>
      </c>
      <c r="G16" s="93"/>
      <c r="H16" s="259" t="str">
        <f>$T$8</f>
        <v>④</v>
      </c>
      <c r="J16" s="22">
        <f>X8</f>
        <v>0</v>
      </c>
      <c r="K16" s="23" t="str">
        <f>W8</f>
        <v>④</v>
      </c>
      <c r="L16" s="24">
        <f>V8</f>
        <v>2</v>
      </c>
      <c r="M16" s="100"/>
      <c r="N16" s="167" t="str">
        <f>T12</f>
        <v>⑥</v>
      </c>
      <c r="P16" s="79">
        <f>X12</f>
        <v>0</v>
      </c>
      <c r="Q16" s="80" t="str">
        <f>W12</f>
        <v>⑥</v>
      </c>
      <c r="R16" s="81">
        <f>V12</f>
        <v>2</v>
      </c>
      <c r="S16" s="82"/>
      <c r="T16" s="83"/>
      <c r="U16" s="42"/>
      <c r="V16" s="278"/>
      <c r="W16" s="189"/>
      <c r="X16" s="203"/>
      <c r="Y16" s="43"/>
      <c r="Z16" s="193" t="s">
        <v>37</v>
      </c>
      <c r="AA16" s="101" t="str">
        <f>IF(AB17="","",SUM(AA17:AA19))</f>
        <v/>
      </c>
      <c r="AB16" s="102"/>
      <c r="AC16" s="80" t="s">
        <v>31</v>
      </c>
      <c r="AD16" s="103" t="str">
        <f>IF(AD17="","",SUM(AE17:AE19))</f>
        <v/>
      </c>
      <c r="AE16" s="104"/>
      <c r="AF16" s="193" t="s">
        <v>38</v>
      </c>
      <c r="AG16" s="101" t="str">
        <f>IF(AH17="","",SUM(AG17:AG19))</f>
        <v/>
      </c>
      <c r="AH16" s="104"/>
      <c r="AI16" s="80" t="s">
        <v>31</v>
      </c>
      <c r="AJ16" s="101" t="str">
        <f>IF(AJ17="","",SUM(AK17:AK19))</f>
        <v/>
      </c>
      <c r="AK16" s="104"/>
      <c r="AL16" s="190"/>
      <c r="AM16" s="105" t="str">
        <f>IF(AN17="","",SUM(AM17:AM19))</f>
        <v/>
      </c>
      <c r="AN16" s="106"/>
      <c r="AO16" s="51" t="s">
        <v>31</v>
      </c>
      <c r="AP16" s="105" t="str">
        <f>IF(AP17="","",SUM(AQ17:AQ19))</f>
        <v/>
      </c>
      <c r="AQ16" s="106"/>
      <c r="AR16" s="192"/>
      <c r="AS16" s="107" t="str">
        <f>IF(AT17="","",SUM(AS17:AS19))</f>
        <v/>
      </c>
      <c r="AT16" s="108"/>
      <c r="AU16" s="54" t="s">
        <v>31</v>
      </c>
      <c r="AV16" s="107" t="str">
        <f>IF(AV17="","",SUM(AW17:AW19))</f>
        <v/>
      </c>
      <c r="AW16" s="108"/>
      <c r="AX16" s="193"/>
      <c r="AY16" s="101" t="str">
        <f>IF(AZ17="","",SUM(AY17:AY19))</f>
        <v/>
      </c>
      <c r="AZ16" s="104"/>
      <c r="BA16" s="80" t="s">
        <v>31</v>
      </c>
      <c r="BB16" s="101" t="str">
        <f>IF(BB17="","",SUM(BC17:BC19))</f>
        <v/>
      </c>
      <c r="BC16" s="104"/>
      <c r="BD16" s="193"/>
      <c r="BE16" s="101" t="str">
        <f>IF(BF17="","",SUM(BE17:BE19))</f>
        <v/>
      </c>
      <c r="BF16" s="104"/>
      <c r="BG16" s="80" t="s">
        <v>31</v>
      </c>
      <c r="BH16" s="101" t="str">
        <f>IF(BH17="","",SUM(BI17:BI19))</f>
        <v/>
      </c>
      <c r="BI16" s="109"/>
      <c r="BJ16" s="194">
        <f>SUMPRODUCT((J16=2)+(P16=2)+(D16=2)+(AA16=2)+(AG16=2)+(AM16=2)+(AS16=2)+(AY16=2)+(BE16=2))</f>
        <v>0</v>
      </c>
      <c r="BK16" s="197" t="s">
        <v>31</v>
      </c>
      <c r="BL16" s="199">
        <f>CI16</f>
        <v>0</v>
      </c>
      <c r="BM16" s="197" t="s">
        <v>31</v>
      </c>
      <c r="BN16" s="206">
        <f>SUMPRODUCT((L16=2)+(R16=2)+(F16=2)+(AD16=2)+(AJ16=2)+(AP16=2)+(AV16=2)+(BB16=2)+(BH16=2))</f>
        <v>3</v>
      </c>
      <c r="BO16" s="207">
        <f>BJ16*100+BL16*10+BN16</f>
        <v>3</v>
      </c>
      <c r="BP16" s="170">
        <f>SUM(D16,J16,P16,U16,AA16,AG16,AM16,AS16,AY16,BE16)</f>
        <v>0</v>
      </c>
      <c r="BQ16" s="181" t="s">
        <v>31</v>
      </c>
      <c r="BR16" s="210">
        <f>SUM(F16,L16,R16,AD16,AJ16,AP16,AV16,BB16,BH16)</f>
        <v>6</v>
      </c>
      <c r="BS16" s="211">
        <f>BZ16</f>
        <v>0</v>
      </c>
      <c r="BT16" s="170">
        <f>SUM(J17,J18,J19,P17,P18,P19,V17,V18,V19,AB17,AB18,AB19,AH17,AH18,AH19,AN17,AN18,AN19,AT17,AT18,AT19,AZ17,AZ18,AZ19,BF17,BF18,BF19,D17,D18,D19)</f>
        <v>47</v>
      </c>
      <c r="BU16" s="181">
        <f>SUM(F17,F18,F19,L17,L18,L19,R17,R18,R19,X17,X18,X19,AD17,AD18,AD19,AJ17,AJ18,AJ19,AP17,AP18,AP19,AV17,AV18,AV19,BB17,BB18,BB19,BH17,BH18,BH19)</f>
        <v>90</v>
      </c>
      <c r="BV16" s="182">
        <f>CA16</f>
        <v>0.52222222222222225</v>
      </c>
      <c r="BW16" s="185">
        <v>4</v>
      </c>
      <c r="BX16" s="38">
        <f>SUM(D16:F16,J16:L16,P16:R16,V16:X16)</f>
        <v>6</v>
      </c>
      <c r="BY16" s="38">
        <f>BO16</f>
        <v>3</v>
      </c>
      <c r="BZ16" s="39">
        <f>IF(AND(D16="",F16=""),"",IF(BR16=0,5,SUM(D16,J16,P16,V16)/SUM(F16,L16,R16,X16)))</f>
        <v>0</v>
      </c>
      <c r="CA16" s="39">
        <f>IF(D17="","",BT16/BU16)</f>
        <v>0.52222222222222225</v>
      </c>
      <c r="CB16" s="40">
        <f>BY16*100+BZ16*10+CA16</f>
        <v>300.52222222222224</v>
      </c>
      <c r="CC16" s="188" t="str">
        <f>A17</f>
        <v>Sheokyu-
（笑球)A</v>
      </c>
      <c r="CD16" s="188" t="str">
        <f>A16</f>
        <v>名古屋支部</v>
      </c>
      <c r="CE16" s="41" t="str">
        <f>IF(AND(D16=1,F16=1),1,"")</f>
        <v/>
      </c>
      <c r="CF16" s="41" t="str">
        <f>IF(AND(J16=1,L16=1),1,"")</f>
        <v/>
      </c>
      <c r="CG16" s="41" t="str">
        <f>IF(AND(P16=1,R16=1),1,"")</f>
        <v/>
      </c>
      <c r="CH16" s="41" t="str">
        <f>IF(AND(V16=1,X16=1),1,"")</f>
        <v/>
      </c>
      <c r="CI16" s="41">
        <f>SUM(CE16:CH16)</f>
        <v>0</v>
      </c>
    </row>
    <row r="17" spans="1:82" ht="15.75" customHeight="1">
      <c r="A17" s="214" t="str">
        <f t="shared" si="61"/>
        <v>Sheokyu-
（笑球)A</v>
      </c>
      <c r="B17" s="235"/>
      <c r="C17" s="84">
        <f t="shared" ref="C17:C19" si="62">Y5</f>
        <v>0</v>
      </c>
      <c r="D17" s="85">
        <f t="shared" ref="D17:D19" si="63">IF(X5="","",X5)</f>
        <v>6</v>
      </c>
      <c r="E17" s="53" t="s">
        <v>31</v>
      </c>
      <c r="F17" s="86">
        <f t="shared" ref="F17:F19" si="64">IF(V5="","",V5)</f>
        <v>15</v>
      </c>
      <c r="G17" s="87">
        <f t="shared" ref="G17:G19" si="65">U5</f>
        <v>1</v>
      </c>
      <c r="H17" s="235"/>
      <c r="I17" s="62">
        <f t="shared" ref="I17:I19" si="66">Y9</f>
        <v>0</v>
      </c>
      <c r="J17" s="85">
        <f t="shared" ref="J17:J19" si="67">IF(X9="","",X9)</f>
        <v>8</v>
      </c>
      <c r="K17" s="53" t="s">
        <v>31</v>
      </c>
      <c r="L17" s="86">
        <f t="shared" ref="L17:L19" si="68">IF(V9="","",V9)</f>
        <v>15</v>
      </c>
      <c r="M17" s="87">
        <f t="shared" ref="M17:M19" si="69">U9</f>
        <v>1</v>
      </c>
      <c r="N17" s="168"/>
      <c r="O17" s="62">
        <f t="shared" ref="O17:O19" si="70">Y13</f>
        <v>0</v>
      </c>
      <c r="P17" s="85">
        <f t="shared" ref="P17:P19" si="71">IF(X13="","",X13)</f>
        <v>3</v>
      </c>
      <c r="Q17" s="110" t="s">
        <v>31</v>
      </c>
      <c r="R17" s="86">
        <f t="shared" ref="R17:R19" si="72">IF(V13="","",V13)</f>
        <v>15</v>
      </c>
      <c r="S17" s="87">
        <f t="shared" ref="S17:S19" si="73">U13</f>
        <v>1</v>
      </c>
      <c r="T17" s="83"/>
      <c r="U17" s="42"/>
      <c r="V17" s="195"/>
      <c r="W17" s="189"/>
      <c r="X17" s="203"/>
      <c r="Y17" s="43"/>
      <c r="Z17" s="168"/>
      <c r="AA17" s="44" t="str">
        <f t="shared" ref="AA17:AA19" si="74">IF(AB17="","",IF(AB17&gt;AD17,1,0))</f>
        <v/>
      </c>
      <c r="AB17" s="45"/>
      <c r="AC17" s="46" t="s">
        <v>31</v>
      </c>
      <c r="AD17" s="47"/>
      <c r="AE17" s="48" t="str">
        <f t="shared" ref="AE17:AE19" si="75">IF(AD17="","",IF(AD17&gt;AB17,1,0))</f>
        <v/>
      </c>
      <c r="AF17" s="168"/>
      <c r="AG17" s="46" t="str">
        <f t="shared" ref="AG17:AG19" si="76">IF(AH17="","",IF(AH17&gt;AJ17,1,0))</f>
        <v/>
      </c>
      <c r="AH17" s="56"/>
      <c r="AI17" s="46" t="s">
        <v>31</v>
      </c>
      <c r="AJ17" s="58"/>
      <c r="AK17" s="46" t="str">
        <f t="shared" ref="AK17:AK19" si="77">IF(AJ17="","",IF(AJ17&gt;AH17,1,0))</f>
        <v/>
      </c>
      <c r="AL17" s="168"/>
      <c r="AM17" s="50" t="str">
        <f t="shared" ref="AM17:AM19" si="78">IF(AN17="","",IF(AN17&gt;AP17,1,0))</f>
        <v/>
      </c>
      <c r="AN17" s="51"/>
      <c r="AO17" s="50" t="s">
        <v>31</v>
      </c>
      <c r="AP17" s="52"/>
      <c r="AQ17" s="50" t="str">
        <f t="shared" ref="AQ17:AQ19" si="79">IF(AP17="","",IF(AP17&gt;AN17,1,0))</f>
        <v/>
      </c>
      <c r="AR17" s="168"/>
      <c r="AS17" s="53" t="str">
        <f t="shared" ref="AS17:AS19" si="80">IF(AT17="","",IF(AT17&gt;AV17,1,0))</f>
        <v/>
      </c>
      <c r="AT17" s="54"/>
      <c r="AU17" s="53" t="s">
        <v>31</v>
      </c>
      <c r="AV17" s="55"/>
      <c r="AW17" s="53" t="str">
        <f t="shared" ref="AW17:AW19" si="81">IF(AV17="","",IF(AV17&gt;AT17,1,0))</f>
        <v/>
      </c>
      <c r="AX17" s="168"/>
      <c r="AY17" s="46" t="str">
        <f t="shared" ref="AY17:AY19" si="82">IF(AZ17="","",IF(AZ17&gt;BB17,1,0))</f>
        <v/>
      </c>
      <c r="AZ17" s="56"/>
      <c r="BA17" s="46" t="s">
        <v>31</v>
      </c>
      <c r="BB17" s="58"/>
      <c r="BC17" s="46" t="str">
        <f t="shared" ref="BC17:BC19" si="83">IF(BB17="","",IF(BB17&gt;AZ17,1,0))</f>
        <v/>
      </c>
      <c r="BD17" s="168"/>
      <c r="BE17" s="46" t="str">
        <f t="shared" ref="BE17:BE19" si="84">IF(BF17="","",IF(BF17&gt;BH17,1,0))</f>
        <v/>
      </c>
      <c r="BF17" s="56"/>
      <c r="BG17" s="46" t="s">
        <v>31</v>
      </c>
      <c r="BH17" s="58"/>
      <c r="BI17" s="44" t="str">
        <f t="shared" ref="BI17:BI19" si="85">IF(BH17="","",IF(BH17&gt;BF17,1,0))</f>
        <v/>
      </c>
      <c r="BJ17" s="195"/>
      <c r="BK17" s="189"/>
      <c r="BL17" s="189"/>
      <c r="BM17" s="189"/>
      <c r="BN17" s="203"/>
      <c r="BO17" s="208"/>
      <c r="BP17" s="168"/>
      <c r="BQ17" s="172"/>
      <c r="BR17" s="183"/>
      <c r="BS17" s="212"/>
      <c r="BT17" s="168"/>
      <c r="BU17" s="172"/>
      <c r="BV17" s="183"/>
      <c r="BW17" s="186"/>
      <c r="BZ17" s="39"/>
      <c r="CB17" s="40"/>
      <c r="CC17" s="189"/>
      <c r="CD17" s="189"/>
    </row>
    <row r="18" spans="1:82" ht="15.75" customHeight="1">
      <c r="A18" s="212"/>
      <c r="B18" s="235"/>
      <c r="C18" s="84">
        <f t="shared" si="62"/>
        <v>0</v>
      </c>
      <c r="D18" s="85">
        <f t="shared" si="63"/>
        <v>6</v>
      </c>
      <c r="E18" s="105" t="s">
        <v>31</v>
      </c>
      <c r="F18" s="86">
        <f t="shared" si="64"/>
        <v>15</v>
      </c>
      <c r="G18" s="87">
        <f t="shared" si="65"/>
        <v>1</v>
      </c>
      <c r="H18" s="235"/>
      <c r="I18" s="62">
        <f t="shared" si="66"/>
        <v>0</v>
      </c>
      <c r="J18" s="85">
        <f t="shared" si="67"/>
        <v>12</v>
      </c>
      <c r="K18" s="53" t="s">
        <v>31</v>
      </c>
      <c r="L18" s="86">
        <f t="shared" si="68"/>
        <v>15</v>
      </c>
      <c r="M18" s="87">
        <f t="shared" si="69"/>
        <v>1</v>
      </c>
      <c r="N18" s="168"/>
      <c r="O18" s="62">
        <f t="shared" si="70"/>
        <v>0</v>
      </c>
      <c r="P18" s="85">
        <f t="shared" si="71"/>
        <v>12</v>
      </c>
      <c r="Q18" s="110" t="s">
        <v>31</v>
      </c>
      <c r="R18" s="86">
        <f t="shared" si="72"/>
        <v>15</v>
      </c>
      <c r="S18" s="87">
        <f t="shared" si="73"/>
        <v>1</v>
      </c>
      <c r="T18" s="83"/>
      <c r="U18" s="42"/>
      <c r="V18" s="195"/>
      <c r="W18" s="189"/>
      <c r="X18" s="203"/>
      <c r="Y18" s="43"/>
      <c r="Z18" s="168"/>
      <c r="AA18" s="44" t="str">
        <f t="shared" si="74"/>
        <v/>
      </c>
      <c r="AB18" s="59"/>
      <c r="AC18" s="46" t="s">
        <v>31</v>
      </c>
      <c r="AD18" s="60"/>
      <c r="AE18" s="48" t="str">
        <f t="shared" si="75"/>
        <v/>
      </c>
      <c r="AF18" s="168"/>
      <c r="AG18" s="46" t="str">
        <f t="shared" si="76"/>
        <v/>
      </c>
      <c r="AH18" s="57"/>
      <c r="AI18" s="46" t="s">
        <v>31</v>
      </c>
      <c r="AJ18" s="63"/>
      <c r="AK18" s="46" t="str">
        <f t="shared" si="77"/>
        <v/>
      </c>
      <c r="AL18" s="168"/>
      <c r="AM18" s="50" t="str">
        <f t="shared" si="78"/>
        <v/>
      </c>
      <c r="AN18" s="50"/>
      <c r="AO18" s="50" t="s">
        <v>31</v>
      </c>
      <c r="AP18" s="61"/>
      <c r="AQ18" s="50" t="str">
        <f t="shared" si="79"/>
        <v/>
      </c>
      <c r="AR18" s="168"/>
      <c r="AS18" s="53" t="str">
        <f t="shared" si="80"/>
        <v/>
      </c>
      <c r="AT18" s="53"/>
      <c r="AU18" s="53" t="s">
        <v>31</v>
      </c>
      <c r="AV18" s="62"/>
      <c r="AW18" s="53" t="str">
        <f t="shared" si="81"/>
        <v/>
      </c>
      <c r="AX18" s="168"/>
      <c r="AY18" s="46" t="str">
        <f t="shared" si="82"/>
        <v/>
      </c>
      <c r="AZ18" s="57"/>
      <c r="BA18" s="46" t="s">
        <v>31</v>
      </c>
      <c r="BB18" s="63"/>
      <c r="BC18" s="46" t="str">
        <f t="shared" si="83"/>
        <v/>
      </c>
      <c r="BD18" s="168"/>
      <c r="BE18" s="46" t="str">
        <f t="shared" si="84"/>
        <v/>
      </c>
      <c r="BF18" s="57"/>
      <c r="BG18" s="46" t="s">
        <v>31</v>
      </c>
      <c r="BH18" s="63"/>
      <c r="BI18" s="44" t="str">
        <f t="shared" si="85"/>
        <v/>
      </c>
      <c r="BJ18" s="195"/>
      <c r="BK18" s="189"/>
      <c r="BL18" s="189"/>
      <c r="BM18" s="189"/>
      <c r="BN18" s="203"/>
      <c r="BO18" s="208"/>
      <c r="BP18" s="168"/>
      <c r="BQ18" s="172"/>
      <c r="BR18" s="183"/>
      <c r="BS18" s="212"/>
      <c r="BT18" s="168"/>
      <c r="BU18" s="172"/>
      <c r="BV18" s="183"/>
      <c r="BW18" s="186"/>
      <c r="BZ18" s="39"/>
      <c r="CB18" s="40"/>
      <c r="CC18" s="189"/>
      <c r="CD18" s="189"/>
    </row>
    <row r="19" spans="1:82" ht="15.75" customHeight="1">
      <c r="A19" s="213"/>
      <c r="B19" s="236"/>
      <c r="C19" s="88" t="str">
        <f t="shared" si="62"/>
        <v/>
      </c>
      <c r="D19" s="89" t="str">
        <f t="shared" si="63"/>
        <v/>
      </c>
      <c r="E19" s="74" t="s">
        <v>31</v>
      </c>
      <c r="F19" s="90" t="str">
        <f t="shared" si="64"/>
        <v/>
      </c>
      <c r="G19" s="91" t="str">
        <f t="shared" si="65"/>
        <v/>
      </c>
      <c r="H19" s="236"/>
      <c r="I19" s="75" t="str">
        <f t="shared" si="66"/>
        <v/>
      </c>
      <c r="J19" s="89" t="str">
        <f t="shared" si="67"/>
        <v/>
      </c>
      <c r="K19" s="74" t="s">
        <v>31</v>
      </c>
      <c r="L19" s="90" t="str">
        <f t="shared" si="68"/>
        <v/>
      </c>
      <c r="M19" s="91" t="str">
        <f t="shared" si="69"/>
        <v/>
      </c>
      <c r="N19" s="191"/>
      <c r="O19" s="75" t="str">
        <f t="shared" si="70"/>
        <v/>
      </c>
      <c r="P19" s="89" t="str">
        <f t="shared" si="71"/>
        <v/>
      </c>
      <c r="Q19" s="74" t="s">
        <v>31</v>
      </c>
      <c r="R19" s="90" t="str">
        <f t="shared" si="72"/>
        <v/>
      </c>
      <c r="S19" s="91" t="str">
        <f t="shared" si="73"/>
        <v/>
      </c>
      <c r="T19" s="92"/>
      <c r="U19" s="64"/>
      <c r="V19" s="196"/>
      <c r="W19" s="198"/>
      <c r="X19" s="204"/>
      <c r="Y19" s="65"/>
      <c r="Z19" s="191"/>
      <c r="AA19" s="66" t="str">
        <f t="shared" si="74"/>
        <v/>
      </c>
      <c r="AB19" s="67"/>
      <c r="AC19" s="68" t="s">
        <v>31</v>
      </c>
      <c r="AD19" s="69"/>
      <c r="AE19" s="70" t="str">
        <f t="shared" si="75"/>
        <v/>
      </c>
      <c r="AF19" s="191"/>
      <c r="AG19" s="68" t="str">
        <f t="shared" si="76"/>
        <v/>
      </c>
      <c r="AH19" s="76"/>
      <c r="AI19" s="68" t="s">
        <v>31</v>
      </c>
      <c r="AJ19" s="77"/>
      <c r="AK19" s="68" t="str">
        <f t="shared" si="77"/>
        <v/>
      </c>
      <c r="AL19" s="191"/>
      <c r="AM19" s="72" t="str">
        <f t="shared" si="78"/>
        <v/>
      </c>
      <c r="AN19" s="72"/>
      <c r="AO19" s="72" t="s">
        <v>31</v>
      </c>
      <c r="AP19" s="73"/>
      <c r="AQ19" s="72" t="str">
        <f t="shared" si="79"/>
        <v/>
      </c>
      <c r="AR19" s="191"/>
      <c r="AS19" s="74" t="str">
        <f t="shared" si="80"/>
        <v/>
      </c>
      <c r="AT19" s="74"/>
      <c r="AU19" s="74" t="s">
        <v>31</v>
      </c>
      <c r="AV19" s="75"/>
      <c r="AW19" s="74" t="str">
        <f t="shared" si="81"/>
        <v/>
      </c>
      <c r="AX19" s="191"/>
      <c r="AY19" s="68" t="str">
        <f t="shared" si="82"/>
        <v/>
      </c>
      <c r="AZ19" s="76"/>
      <c r="BA19" s="68" t="s">
        <v>31</v>
      </c>
      <c r="BB19" s="77"/>
      <c r="BC19" s="68" t="str">
        <f t="shared" si="83"/>
        <v/>
      </c>
      <c r="BD19" s="191"/>
      <c r="BE19" s="68" t="str">
        <f t="shared" si="84"/>
        <v/>
      </c>
      <c r="BF19" s="76"/>
      <c r="BG19" s="68" t="s">
        <v>31</v>
      </c>
      <c r="BH19" s="77"/>
      <c r="BI19" s="66" t="str">
        <f t="shared" si="85"/>
        <v/>
      </c>
      <c r="BJ19" s="196"/>
      <c r="BK19" s="198"/>
      <c r="BL19" s="198"/>
      <c r="BM19" s="198"/>
      <c r="BN19" s="204"/>
      <c r="BO19" s="209"/>
      <c r="BP19" s="191"/>
      <c r="BQ19" s="173"/>
      <c r="BR19" s="184"/>
      <c r="BS19" s="213"/>
      <c r="BT19" s="191"/>
      <c r="BU19" s="173"/>
      <c r="BV19" s="184"/>
      <c r="BW19" s="187"/>
      <c r="BZ19" s="39"/>
      <c r="CB19" s="40"/>
      <c r="CC19" s="189"/>
      <c r="CD19" s="189"/>
    </row>
    <row r="20" spans="1:82" ht="12" hidden="1" customHeight="1">
      <c r="A20" s="111" t="str">
        <f>V2</f>
        <v>名古屋支部</v>
      </c>
      <c r="B20" s="270" t="str">
        <f>Z4</f>
        <v>③</v>
      </c>
      <c r="C20" s="112"/>
      <c r="D20" s="54" t="str">
        <f t="shared" ref="D20:D23" si="86">AD4</f>
        <v/>
      </c>
      <c r="E20" s="54" t="s">
        <v>31</v>
      </c>
      <c r="F20" s="54" t="str">
        <f>AA4</f>
        <v/>
      </c>
      <c r="G20" s="113"/>
      <c r="H20" s="259" t="str">
        <f>$Z$8</f>
        <v>①</v>
      </c>
      <c r="I20" s="35"/>
      <c r="J20" s="35" t="str">
        <f t="shared" ref="J20:J23" si="87">AD8</f>
        <v/>
      </c>
      <c r="K20" s="35" t="s">
        <v>31</v>
      </c>
      <c r="L20" s="114" t="str">
        <f>AA8</f>
        <v/>
      </c>
      <c r="M20" s="115"/>
      <c r="N20" s="167" t="str">
        <f>$Z$12</f>
        <v>⑥</v>
      </c>
      <c r="O20" s="35"/>
      <c r="P20" s="35" t="str">
        <f t="shared" ref="P20:P23" si="88">AD12</f>
        <v/>
      </c>
      <c r="Q20" s="35" t="s">
        <v>31</v>
      </c>
      <c r="R20" s="114" t="str">
        <f>AA12</f>
        <v/>
      </c>
      <c r="S20" s="115"/>
      <c r="T20" s="167" t="str">
        <f>Z16</f>
        <v>⑨</v>
      </c>
      <c r="U20" s="32"/>
      <c r="V20" s="35" t="str">
        <f t="shared" ref="V20:V23" si="89">AD16</f>
        <v/>
      </c>
      <c r="W20" s="35" t="s">
        <v>31</v>
      </c>
      <c r="X20" s="114" t="str">
        <f>AA16</f>
        <v/>
      </c>
      <c r="Y20" s="115"/>
      <c r="Z20" s="200"/>
      <c r="AA20" s="201"/>
      <c r="AB20" s="201"/>
      <c r="AC20" s="201"/>
      <c r="AD20" s="201"/>
      <c r="AE20" s="202"/>
      <c r="AF20" s="205" t="s">
        <v>39</v>
      </c>
      <c r="AG20" s="26" t="str">
        <f>IF(AH21="","",SUM(AG21:AG23))</f>
        <v/>
      </c>
      <c r="AH20" s="29"/>
      <c r="AI20" s="80" t="s">
        <v>31</v>
      </c>
      <c r="AJ20" s="26" t="str">
        <f>IF(AJ21="","",SUM(AK21:AK23))</f>
        <v/>
      </c>
      <c r="AK20" s="29"/>
      <c r="AL20" s="205" t="s">
        <v>40</v>
      </c>
      <c r="AM20" s="26" t="str">
        <f>IF(AN21="","",SUM(AM21:AM23))</f>
        <v/>
      </c>
      <c r="AN20" s="29"/>
      <c r="AO20" s="80" t="s">
        <v>31</v>
      </c>
      <c r="AP20" s="26" t="str">
        <f>IF(AP21="","",SUM(AQ21:AQ23))</f>
        <v/>
      </c>
      <c r="AQ20" s="29"/>
      <c r="AR20" s="205"/>
      <c r="AS20" s="26" t="str">
        <f>IF(AT21="","",SUM(AS21:AS23))</f>
        <v/>
      </c>
      <c r="AT20" s="29"/>
      <c r="AU20" s="80" t="s">
        <v>31</v>
      </c>
      <c r="AV20" s="26" t="str">
        <f>IF(AV21="","",SUM(AW21:AW23))</f>
        <v/>
      </c>
      <c r="AW20" s="29"/>
      <c r="AX20" s="205"/>
      <c r="AY20" s="26" t="str">
        <f>IF(AZ21="","",SUM(AY21:AY23))</f>
        <v/>
      </c>
      <c r="AZ20" s="29"/>
      <c r="BA20" s="80" t="s">
        <v>31</v>
      </c>
      <c r="BB20" s="26" t="str">
        <f>IF(BB21="","",SUM(BC21:BC23))</f>
        <v/>
      </c>
      <c r="BC20" s="29"/>
      <c r="BD20" s="205"/>
      <c r="BE20" s="26" t="str">
        <f>IF(BF21="","",SUM(BE21:BE23))</f>
        <v/>
      </c>
      <c r="BF20" s="29"/>
      <c r="BG20" s="80" t="s">
        <v>31</v>
      </c>
      <c r="BH20" s="26" t="str">
        <f>IF(BH21="","",SUM(BI21:BI23))</f>
        <v/>
      </c>
      <c r="BI20" s="29"/>
      <c r="BJ20" s="174">
        <f>SUMPRODUCT((D20=2)+(J20=2)+(P20=2)+(V20=2)+(AG20=2)+(AM20=2)+(AS20=2)+(AY20=2)+(BE20=2))</f>
        <v>0</v>
      </c>
      <c r="BK20" s="174" t="s">
        <v>31</v>
      </c>
      <c r="BL20" s="174">
        <f>SUMPRODUCT((L20=2)+(R20=2)+(F20=2)+(X20=2)+(AJ20=2)+(AP20=2)+(AV20=2)+(BB20=2)+(BH20=2))</f>
        <v>0</v>
      </c>
      <c r="BM20" s="174" t="s">
        <v>31</v>
      </c>
      <c r="BN20" s="174">
        <f>SUMPRODUCT((N20=2)+(T20=2)+(H20=2)+(Z20=2)+(AL20=2)+(AR20=2)+(AX20=2)+(BD20=2)+(BJ20=2))</f>
        <v>0</v>
      </c>
      <c r="BO20" s="282">
        <f>SUM(BJ20*2)+BL20</f>
        <v>0</v>
      </c>
      <c r="BP20" s="279">
        <f>SUM(D20,J20,P20,V20,,AG20,AM20,AS20,AY20,BE20)</f>
        <v>0</v>
      </c>
      <c r="BQ20" s="279" t="s">
        <v>31</v>
      </c>
      <c r="BR20" s="279">
        <f>SUM(F20,L20,R20,X20,AJ20,AP20,AV20,BB20,BH20)</f>
        <v>0</v>
      </c>
      <c r="BS20" s="280" t="e">
        <f>SUM(BP20/BR20)</f>
        <v>#DIV/0!</v>
      </c>
      <c r="BT20" s="279">
        <f>SUM(J21,J22,J23,P21,P22,P23,V21,V22,V23,AB21,AB22,AB23,AH21,AH22,AH23,AN21,AN22,AN23,AT21,AT22,AT23,AZ21,AZ22,AZ23,BF21,BF22,BF23,D21,D22,D23)</f>
        <v>0</v>
      </c>
      <c r="BU20" s="279">
        <f>SUM(F21,F22,F23,L21,L22,L23,R21,R22,R23,X21,X22,X23,AD21,AD22,AD23,AJ21,AJ22,AJ23,AP21,AP22,AP23,AV21,AV22,AV23,BB21,BB22,BB23,BH21,BH22,BH23)</f>
        <v>0</v>
      </c>
      <c r="BV20" s="280" t="e">
        <f>SUM(BT20/BU20)</f>
        <v>#DIV/0!</v>
      </c>
      <c r="BW20" s="281">
        <f>$BX20</f>
        <v>5</v>
      </c>
      <c r="BX20" s="38">
        <f>RANK(CB20,CB$4:CB$43)</f>
        <v>5</v>
      </c>
      <c r="BY20" s="38">
        <f>BO20</f>
        <v>0</v>
      </c>
      <c r="BZ20" s="117">
        <f>IF(BP20=0,0,IF(BR20=0,9,BS20))</f>
        <v>0</v>
      </c>
      <c r="CA20" s="38">
        <f>IF(BT20=0,0,BV20)</f>
        <v>0</v>
      </c>
      <c r="CB20" s="38">
        <f>BJ20+0.01*BZ20+0.00001*CA20</f>
        <v>0</v>
      </c>
    </row>
    <row r="21" spans="1:82" ht="12" hidden="1" customHeight="1">
      <c r="A21" s="267">
        <f>Z3</f>
        <v>0</v>
      </c>
      <c r="B21" s="168"/>
      <c r="C21" s="118" t="str">
        <f t="shared" ref="C21:C23" si="90">AE5</f>
        <v/>
      </c>
      <c r="D21" s="53">
        <f t="shared" si="86"/>
        <v>0</v>
      </c>
      <c r="E21" s="53" t="s">
        <v>31</v>
      </c>
      <c r="F21" s="53">
        <f t="shared" ref="F21:F23" si="91">AB5</f>
        <v>0</v>
      </c>
      <c r="G21" s="86" t="str">
        <f t="shared" ref="G21:G23" si="92">AA5</f>
        <v/>
      </c>
      <c r="H21" s="235"/>
      <c r="I21" s="53" t="str">
        <f t="shared" ref="I21:I23" si="93">AE9</f>
        <v/>
      </c>
      <c r="J21" s="53">
        <f t="shared" si="87"/>
        <v>0</v>
      </c>
      <c r="K21" s="53" t="s">
        <v>31</v>
      </c>
      <c r="L21" s="62">
        <f t="shared" ref="L21:L23" si="94">AB9</f>
        <v>0</v>
      </c>
      <c r="M21" s="86" t="str">
        <f t="shared" ref="M21:M23" si="95">AA9</f>
        <v/>
      </c>
      <c r="N21" s="168"/>
      <c r="O21" s="53" t="str">
        <f t="shared" ref="O21:O23" si="96">AE13</f>
        <v/>
      </c>
      <c r="P21" s="53">
        <f t="shared" si="88"/>
        <v>0</v>
      </c>
      <c r="Q21" s="53" t="s">
        <v>31</v>
      </c>
      <c r="R21" s="62">
        <f t="shared" ref="R21:R23" si="97">AB13</f>
        <v>0</v>
      </c>
      <c r="S21" s="86" t="str">
        <f t="shared" ref="S21:S23" si="98">AA13</f>
        <v/>
      </c>
      <c r="T21" s="168"/>
      <c r="U21" s="50" t="str">
        <f t="shared" ref="U21:U23" si="99">AE17</f>
        <v/>
      </c>
      <c r="V21" s="53">
        <f t="shared" si="89"/>
        <v>0</v>
      </c>
      <c r="W21" s="53" t="s">
        <v>31</v>
      </c>
      <c r="X21" s="62">
        <f t="shared" ref="X21:X23" si="100">AB17</f>
        <v>0</v>
      </c>
      <c r="Y21" s="86" t="str">
        <f t="shared" ref="Y21:Y23" si="101">AA17</f>
        <v/>
      </c>
      <c r="Z21" s="195"/>
      <c r="AA21" s="189"/>
      <c r="AB21" s="189"/>
      <c r="AC21" s="189"/>
      <c r="AD21" s="189"/>
      <c r="AE21" s="203"/>
      <c r="AF21" s="168"/>
      <c r="AG21" s="46" t="str">
        <f t="shared" ref="AG21:AG23" si="102">IF(AH21="","",IF(AH21&gt;AJ21,1,0))</f>
        <v/>
      </c>
      <c r="AH21" s="56"/>
      <c r="AI21" s="46" t="s">
        <v>31</v>
      </c>
      <c r="AJ21" s="58"/>
      <c r="AK21" s="46" t="str">
        <f t="shared" ref="AK21:AK23" si="103">IF(AJ21="","",IF(AJ21&gt;AH21,1,0))</f>
        <v/>
      </c>
      <c r="AL21" s="168"/>
      <c r="AM21" s="46" t="str">
        <f t="shared" ref="AM21:AM23" si="104">IF(AN21="","",IF(AN21&gt;AP21,1,0))</f>
        <v/>
      </c>
      <c r="AN21" s="56"/>
      <c r="AO21" s="46"/>
      <c r="AP21" s="58"/>
      <c r="AQ21" s="46" t="str">
        <f t="shared" ref="AQ21:AQ23" si="105">IF(AP21="","",IF(AP21&gt;AN21,1,0))</f>
        <v/>
      </c>
      <c r="AR21" s="168"/>
      <c r="AS21" s="46" t="str">
        <f t="shared" ref="AS21:AS23" si="106">IF(AT21="","",IF(AT21&gt;AV21,1,0))</f>
        <v/>
      </c>
      <c r="AT21" s="56"/>
      <c r="AU21" s="46"/>
      <c r="AV21" s="58"/>
      <c r="AW21" s="46" t="str">
        <f t="shared" ref="AW21:AW23" si="107">IF(AV21="","",IF(AV21&gt;AT21,1,0))</f>
        <v/>
      </c>
      <c r="AX21" s="168"/>
      <c r="AY21" s="46" t="str">
        <f t="shared" ref="AY21:AY23" si="108">IF(AZ21="","",IF(AZ21&gt;BB21,1,0))</f>
        <v/>
      </c>
      <c r="AZ21" s="56"/>
      <c r="BA21" s="46" t="s">
        <v>31</v>
      </c>
      <c r="BB21" s="58"/>
      <c r="BC21" s="46" t="str">
        <f t="shared" ref="BC21:BC23" si="109">IF(BB21="","",IF(BB21&gt;AZ21,1,0))</f>
        <v/>
      </c>
      <c r="BD21" s="168"/>
      <c r="BE21" s="46" t="str">
        <f t="shared" ref="BE21:BE23" si="110">IF(BF21="","",IF(BF21&gt;BH21,1,0))</f>
        <v/>
      </c>
      <c r="BF21" s="56"/>
      <c r="BG21" s="46" t="s">
        <v>31</v>
      </c>
      <c r="BH21" s="58"/>
      <c r="BI21" s="46" t="str">
        <f t="shared" ref="BI21:BI23" si="111">IF(BH21="","",IF(BH21&gt;BF21,1,0))</f>
        <v/>
      </c>
      <c r="BJ21" s="172"/>
      <c r="BK21" s="172"/>
      <c r="BL21" s="172"/>
      <c r="BM21" s="172"/>
      <c r="BN21" s="172"/>
      <c r="BO21" s="172"/>
      <c r="BP21" s="172"/>
      <c r="BQ21" s="172"/>
      <c r="BR21" s="172"/>
      <c r="BS21" s="172"/>
      <c r="BT21" s="172"/>
      <c r="BU21" s="172"/>
      <c r="BV21" s="172"/>
      <c r="BW21" s="178"/>
      <c r="BZ21" s="117"/>
    </row>
    <row r="22" spans="1:82" ht="12" hidden="1" customHeight="1">
      <c r="A22" s="268"/>
      <c r="B22" s="168"/>
      <c r="C22" s="118" t="str">
        <f t="shared" si="90"/>
        <v/>
      </c>
      <c r="D22" s="53">
        <f t="shared" si="86"/>
        <v>0</v>
      </c>
      <c r="E22" s="53" t="s">
        <v>31</v>
      </c>
      <c r="F22" s="53">
        <f t="shared" si="91"/>
        <v>0</v>
      </c>
      <c r="G22" s="86" t="str">
        <f t="shared" si="92"/>
        <v/>
      </c>
      <c r="H22" s="235"/>
      <c r="I22" s="53" t="str">
        <f t="shared" si="93"/>
        <v/>
      </c>
      <c r="J22" s="53">
        <f t="shared" si="87"/>
        <v>0</v>
      </c>
      <c r="K22" s="53" t="s">
        <v>31</v>
      </c>
      <c r="L22" s="62">
        <f t="shared" si="94"/>
        <v>0</v>
      </c>
      <c r="M22" s="86" t="str">
        <f t="shared" si="95"/>
        <v/>
      </c>
      <c r="N22" s="168"/>
      <c r="O22" s="53" t="str">
        <f t="shared" si="96"/>
        <v/>
      </c>
      <c r="P22" s="53">
        <f t="shared" si="88"/>
        <v>0</v>
      </c>
      <c r="Q22" s="53" t="s">
        <v>31</v>
      </c>
      <c r="R22" s="62">
        <f t="shared" si="97"/>
        <v>0</v>
      </c>
      <c r="S22" s="86" t="str">
        <f t="shared" si="98"/>
        <v/>
      </c>
      <c r="T22" s="168"/>
      <c r="U22" s="50" t="str">
        <f t="shared" si="99"/>
        <v/>
      </c>
      <c r="V22" s="53">
        <f t="shared" si="89"/>
        <v>0</v>
      </c>
      <c r="W22" s="53" t="s">
        <v>31</v>
      </c>
      <c r="X22" s="62">
        <f t="shared" si="100"/>
        <v>0</v>
      </c>
      <c r="Y22" s="86" t="str">
        <f t="shared" si="101"/>
        <v/>
      </c>
      <c r="Z22" s="195"/>
      <c r="AA22" s="189"/>
      <c r="AB22" s="189"/>
      <c r="AC22" s="189"/>
      <c r="AD22" s="189"/>
      <c r="AE22" s="203"/>
      <c r="AF22" s="168"/>
      <c r="AG22" s="46" t="str">
        <f t="shared" si="102"/>
        <v/>
      </c>
      <c r="AH22" s="57"/>
      <c r="AI22" s="46" t="s">
        <v>31</v>
      </c>
      <c r="AJ22" s="63"/>
      <c r="AK22" s="46" t="str">
        <f t="shared" si="103"/>
        <v/>
      </c>
      <c r="AL22" s="168"/>
      <c r="AM22" s="46" t="str">
        <f t="shared" si="104"/>
        <v/>
      </c>
      <c r="AN22" s="57"/>
      <c r="AO22" s="46"/>
      <c r="AP22" s="63"/>
      <c r="AQ22" s="46" t="str">
        <f t="shared" si="105"/>
        <v/>
      </c>
      <c r="AR22" s="168"/>
      <c r="AS22" s="46" t="str">
        <f t="shared" si="106"/>
        <v/>
      </c>
      <c r="AT22" s="57"/>
      <c r="AU22" s="46"/>
      <c r="AV22" s="63"/>
      <c r="AW22" s="46" t="str">
        <f t="shared" si="107"/>
        <v/>
      </c>
      <c r="AX22" s="168"/>
      <c r="AY22" s="46" t="str">
        <f t="shared" si="108"/>
        <v/>
      </c>
      <c r="AZ22" s="57"/>
      <c r="BA22" s="46" t="s">
        <v>31</v>
      </c>
      <c r="BB22" s="63"/>
      <c r="BC22" s="46" t="str">
        <f t="shared" si="109"/>
        <v/>
      </c>
      <c r="BD22" s="168"/>
      <c r="BE22" s="46" t="str">
        <f t="shared" si="110"/>
        <v/>
      </c>
      <c r="BF22" s="57"/>
      <c r="BG22" s="46" t="s">
        <v>31</v>
      </c>
      <c r="BH22" s="63"/>
      <c r="BI22" s="46" t="str">
        <f t="shared" si="111"/>
        <v/>
      </c>
      <c r="BJ22" s="172"/>
      <c r="BK22" s="172"/>
      <c r="BL22" s="172"/>
      <c r="BM22" s="172"/>
      <c r="BN22" s="172"/>
      <c r="BO22" s="172"/>
      <c r="BP22" s="172"/>
      <c r="BQ22" s="172"/>
      <c r="BR22" s="172"/>
      <c r="BS22" s="172"/>
      <c r="BT22" s="172"/>
      <c r="BU22" s="172"/>
      <c r="BV22" s="172"/>
      <c r="BW22" s="178"/>
      <c r="BZ22" s="117"/>
    </row>
    <row r="23" spans="1:82" ht="12" hidden="1" customHeight="1">
      <c r="A23" s="269"/>
      <c r="B23" s="191"/>
      <c r="C23" s="119" t="str">
        <f t="shared" si="90"/>
        <v/>
      </c>
      <c r="D23" s="74">
        <f t="shared" si="86"/>
        <v>0</v>
      </c>
      <c r="E23" s="74" t="s">
        <v>31</v>
      </c>
      <c r="F23" s="74">
        <f t="shared" si="91"/>
        <v>0</v>
      </c>
      <c r="G23" s="90" t="str">
        <f t="shared" si="92"/>
        <v/>
      </c>
      <c r="H23" s="236"/>
      <c r="I23" s="74" t="str">
        <f t="shared" si="93"/>
        <v/>
      </c>
      <c r="J23" s="74">
        <f t="shared" si="87"/>
        <v>0</v>
      </c>
      <c r="K23" s="74" t="s">
        <v>31</v>
      </c>
      <c r="L23" s="75">
        <f t="shared" si="94"/>
        <v>0</v>
      </c>
      <c r="M23" s="90" t="str">
        <f t="shared" si="95"/>
        <v/>
      </c>
      <c r="N23" s="191"/>
      <c r="O23" s="74" t="str">
        <f t="shared" si="96"/>
        <v/>
      </c>
      <c r="P23" s="74">
        <f t="shared" si="88"/>
        <v>0</v>
      </c>
      <c r="Q23" s="74" t="s">
        <v>31</v>
      </c>
      <c r="R23" s="75">
        <f t="shared" si="97"/>
        <v>0</v>
      </c>
      <c r="S23" s="90" t="str">
        <f t="shared" si="98"/>
        <v/>
      </c>
      <c r="T23" s="191"/>
      <c r="U23" s="72" t="str">
        <f t="shared" si="99"/>
        <v/>
      </c>
      <c r="V23" s="74">
        <f t="shared" si="89"/>
        <v>0</v>
      </c>
      <c r="W23" s="74" t="s">
        <v>31</v>
      </c>
      <c r="X23" s="75">
        <f t="shared" si="100"/>
        <v>0</v>
      </c>
      <c r="Y23" s="90" t="str">
        <f t="shared" si="101"/>
        <v/>
      </c>
      <c r="Z23" s="196"/>
      <c r="AA23" s="198"/>
      <c r="AB23" s="198"/>
      <c r="AC23" s="198"/>
      <c r="AD23" s="198"/>
      <c r="AE23" s="204"/>
      <c r="AF23" s="191"/>
      <c r="AG23" s="46" t="str">
        <f t="shared" si="102"/>
        <v/>
      </c>
      <c r="AH23" s="76"/>
      <c r="AI23" s="46" t="s">
        <v>31</v>
      </c>
      <c r="AJ23" s="77"/>
      <c r="AK23" s="46" t="str">
        <f t="shared" si="103"/>
        <v/>
      </c>
      <c r="AL23" s="191"/>
      <c r="AM23" s="46" t="str">
        <f t="shared" si="104"/>
        <v/>
      </c>
      <c r="AN23" s="76"/>
      <c r="AO23" s="68" t="s">
        <v>31</v>
      </c>
      <c r="AP23" s="77"/>
      <c r="AQ23" s="46" t="str">
        <f t="shared" si="105"/>
        <v/>
      </c>
      <c r="AR23" s="191"/>
      <c r="AS23" s="46" t="str">
        <f t="shared" si="106"/>
        <v/>
      </c>
      <c r="AT23" s="76"/>
      <c r="AU23" s="68" t="s">
        <v>31</v>
      </c>
      <c r="AV23" s="77"/>
      <c r="AW23" s="46" t="str">
        <f t="shared" si="107"/>
        <v/>
      </c>
      <c r="AX23" s="191"/>
      <c r="AY23" s="46" t="str">
        <f t="shared" si="108"/>
        <v/>
      </c>
      <c r="AZ23" s="76"/>
      <c r="BA23" s="68" t="s">
        <v>31</v>
      </c>
      <c r="BB23" s="77"/>
      <c r="BC23" s="46" t="str">
        <f t="shared" si="109"/>
        <v/>
      </c>
      <c r="BD23" s="191"/>
      <c r="BE23" s="46" t="str">
        <f t="shared" si="110"/>
        <v/>
      </c>
      <c r="BF23" s="76"/>
      <c r="BG23" s="68" t="s">
        <v>31</v>
      </c>
      <c r="BH23" s="77"/>
      <c r="BI23" s="46" t="str">
        <f t="shared" si="111"/>
        <v/>
      </c>
      <c r="BJ23" s="173"/>
      <c r="BK23" s="173"/>
      <c r="BL23" s="173"/>
      <c r="BM23" s="173"/>
      <c r="BN23" s="173"/>
      <c r="BO23" s="173"/>
      <c r="BP23" s="173"/>
      <c r="BQ23" s="173"/>
      <c r="BR23" s="173"/>
      <c r="BS23" s="173"/>
      <c r="BT23" s="173"/>
      <c r="BU23" s="173"/>
      <c r="BV23" s="173"/>
      <c r="BW23" s="250"/>
      <c r="BZ23" s="117"/>
    </row>
    <row r="24" spans="1:82" ht="12" hidden="1" customHeight="1">
      <c r="A24" s="120">
        <f>Z2</f>
        <v>0</v>
      </c>
      <c r="B24" s="270">
        <f>$AF$4</f>
        <v>0</v>
      </c>
      <c r="C24" s="121"/>
      <c r="D24" s="35" t="str">
        <f t="shared" ref="D24:D27" si="112">AJ4</f>
        <v/>
      </c>
      <c r="E24" s="35" t="s">
        <v>31</v>
      </c>
      <c r="F24" s="35" t="str">
        <f>AG4</f>
        <v/>
      </c>
      <c r="G24" s="115"/>
      <c r="H24" s="259" t="str">
        <f>AF8</f>
        <v>⑥</v>
      </c>
      <c r="I24" s="35"/>
      <c r="J24" s="35" t="str">
        <f t="shared" ref="J24:J27" si="113">AJ8</f>
        <v/>
      </c>
      <c r="K24" s="35" t="s">
        <v>31</v>
      </c>
      <c r="L24" s="114" t="str">
        <f>AG8</f>
        <v/>
      </c>
      <c r="M24" s="115"/>
      <c r="N24" s="167">
        <f>$AF$12</f>
        <v>0</v>
      </c>
      <c r="O24" s="35"/>
      <c r="P24" s="35" t="str">
        <f t="shared" ref="P24:P27" si="114">AJ12</f>
        <v/>
      </c>
      <c r="Q24" s="35" t="s">
        <v>31</v>
      </c>
      <c r="R24" s="114" t="str">
        <f>AG12</f>
        <v/>
      </c>
      <c r="S24" s="115"/>
      <c r="T24" s="167" t="str">
        <f>AF16</f>
        <v>⑫</v>
      </c>
      <c r="U24" s="32"/>
      <c r="V24" s="35" t="str">
        <f t="shared" ref="V24:V27" si="115">AJ16</f>
        <v/>
      </c>
      <c r="W24" s="35" t="s">
        <v>31</v>
      </c>
      <c r="X24" s="114" t="str">
        <f>AG16</f>
        <v/>
      </c>
      <c r="Y24" s="115"/>
      <c r="Z24" s="167" t="str">
        <f>AF20</f>
        <v>⑩</v>
      </c>
      <c r="AA24" s="32"/>
      <c r="AB24" s="35" t="str">
        <f t="shared" ref="AB24:AB27" si="116">AJ20</f>
        <v/>
      </c>
      <c r="AC24" s="35" t="s">
        <v>31</v>
      </c>
      <c r="AD24" s="114" t="str">
        <f>AG20</f>
        <v/>
      </c>
      <c r="AE24" s="115"/>
      <c r="AF24" s="200"/>
      <c r="AG24" s="201"/>
      <c r="AH24" s="201"/>
      <c r="AI24" s="201"/>
      <c r="AJ24" s="201"/>
      <c r="AK24" s="202"/>
      <c r="AL24" s="205" t="s">
        <v>29</v>
      </c>
      <c r="AM24" s="26" t="str">
        <f>IF(AN25="","",SUM(AM25:AM27))</f>
        <v/>
      </c>
      <c r="AN24" s="29"/>
      <c r="AO24" s="80" t="s">
        <v>31</v>
      </c>
      <c r="AP24" s="26" t="str">
        <f>IF(AP25="","",SUM(AQ25:AQ27))</f>
        <v/>
      </c>
      <c r="AQ24" s="29"/>
      <c r="AR24" s="170"/>
      <c r="AS24" s="33" t="str">
        <f>IF(AT25="","",SUM(AS25:AS27))</f>
        <v/>
      </c>
      <c r="AT24" s="34"/>
      <c r="AU24" s="54" t="s">
        <v>31</v>
      </c>
      <c r="AV24" s="33" t="str">
        <f>IF(AV25="","",SUM(AW25:AW27))</f>
        <v/>
      </c>
      <c r="AW24" s="34"/>
      <c r="AX24" s="205"/>
      <c r="AY24" s="26" t="str">
        <f>IF(AZ25="","",SUM(AY25:AY27))</f>
        <v/>
      </c>
      <c r="AZ24" s="29"/>
      <c r="BA24" s="80" t="s">
        <v>31</v>
      </c>
      <c r="BB24" s="26" t="str">
        <f>IF(BB25="","",SUM(BC25:BC27))</f>
        <v/>
      </c>
      <c r="BC24" s="29"/>
      <c r="BD24" s="205"/>
      <c r="BE24" s="26" t="str">
        <f>IF(BF25="","",SUM(BE25:BE27))</f>
        <v/>
      </c>
      <c r="BF24" s="29"/>
      <c r="BG24" s="80" t="s">
        <v>31</v>
      </c>
      <c r="BH24" s="26" t="str">
        <f>IF(BH25="","",SUM(BI25:BI27))</f>
        <v/>
      </c>
      <c r="BI24" s="29"/>
      <c r="BJ24" s="171">
        <f>SUMPRODUCT((J24=2)+(P24=2)+(V24=2)+(AB24=2)+(D24=2)+(AM24=2)+(AS24=2)+(AY24=2)+(BE24=2))</f>
        <v>0</v>
      </c>
      <c r="BK24" s="254" t="s">
        <v>31</v>
      </c>
      <c r="BL24" s="171">
        <f>SUMPRODUCT((L24=2)+(R24=2)+(X24=2)+(F24=2)+(AD24=2)+(AP24=2)+(AV24=2)+(BB24=2)+(BH24=2))</f>
        <v>0</v>
      </c>
      <c r="BM24" s="254" t="s">
        <v>31</v>
      </c>
      <c r="BN24" s="171">
        <f>SUMPRODUCT((N24=2)+(T24=2)+(Z24=2)+(H24=2)+(AF24=2)+(AR24=2)+(AX24=2)+(BD24=2)+(BJ24=2))</f>
        <v>0</v>
      </c>
      <c r="BO24" s="180">
        <f>SUM(BJ24*2)+BL24</f>
        <v>0</v>
      </c>
      <c r="BP24" s="248">
        <f>SUM(D24,J24,P24,V24,AB24,AM24,AS24,AY24,BE24)</f>
        <v>0</v>
      </c>
      <c r="BQ24" s="248" t="s">
        <v>31</v>
      </c>
      <c r="BR24" s="248">
        <f>SUM(F24,L24,R24,X24,AD24,AP24,AV24,BB24,BH24)</f>
        <v>0</v>
      </c>
      <c r="BS24" s="176" t="e">
        <f>SUM(BP24/BR24)</f>
        <v>#DIV/0!</v>
      </c>
      <c r="BT24" s="248">
        <f>SUM(J25,J26,J27,P25,P26,P27,V25,V26,V27,AB25,AB26,AB27,AH25,AH26,AH27,AN25,AN26,AN27,AT25,AT26,AT27,AZ25,AZ26,AZ27,BF25,BF26,BF27,D25,D26,D27)</f>
        <v>0</v>
      </c>
      <c r="BU24" s="248">
        <f>SUM(F25,F26,F27,L25,L26,L27,R25,R26,R27,X25,X26,X27,AD25,AD26,AD27,AJ25,AJ26,AJ27,AP25,AP26,AP27,AV25,AV26,AV27,BB25,BB26,BB27,BH25,BH26,BH27)</f>
        <v>0</v>
      </c>
      <c r="BV24" s="176" t="e">
        <f>SUM(BT24/BU24)</f>
        <v>#DIV/0!</v>
      </c>
      <c r="BW24" s="249">
        <f>$BX24</f>
        <v>5</v>
      </c>
      <c r="BX24" s="38">
        <f>RANK(CB24,CB$4:CB$43)</f>
        <v>5</v>
      </c>
      <c r="BY24" s="38">
        <f>BO24</f>
        <v>0</v>
      </c>
      <c r="BZ24" s="117">
        <f>IF(BP24=0,0,IF(BR24=0,9,BS24))</f>
        <v>0</v>
      </c>
      <c r="CA24" s="38">
        <f>IF(BT24=0,0,BV24)</f>
        <v>0</v>
      </c>
      <c r="CB24" s="38">
        <f>BJ24+0.01*BZ24+0.00001*CA24</f>
        <v>0</v>
      </c>
    </row>
    <row r="25" spans="1:82" ht="12" hidden="1" customHeight="1">
      <c r="A25" s="267">
        <f>AF3</f>
        <v>0</v>
      </c>
      <c r="B25" s="168"/>
      <c r="C25" s="118" t="str">
        <f t="shared" ref="C25:C27" si="117">AK5</f>
        <v/>
      </c>
      <c r="D25" s="53">
        <f t="shared" si="112"/>
        <v>0</v>
      </c>
      <c r="E25" s="53" t="s">
        <v>31</v>
      </c>
      <c r="F25" s="53">
        <f t="shared" ref="F25:F27" si="118">AH5</f>
        <v>0</v>
      </c>
      <c r="G25" s="86" t="str">
        <f t="shared" ref="G25:G27" si="119">AG5</f>
        <v/>
      </c>
      <c r="H25" s="235"/>
      <c r="I25" s="53" t="str">
        <f t="shared" ref="I25:I27" si="120">AK9</f>
        <v/>
      </c>
      <c r="J25" s="53">
        <f t="shared" si="113"/>
        <v>0</v>
      </c>
      <c r="K25" s="53" t="s">
        <v>31</v>
      </c>
      <c r="L25" s="62">
        <f t="shared" ref="L25:L27" si="121">AH9</f>
        <v>0</v>
      </c>
      <c r="M25" s="86" t="str">
        <f t="shared" ref="M25:M27" si="122">AG9</f>
        <v/>
      </c>
      <c r="N25" s="168"/>
      <c r="O25" s="53" t="str">
        <f t="shared" ref="O25:O27" si="123">AK13</f>
        <v/>
      </c>
      <c r="P25" s="53">
        <f t="shared" si="114"/>
        <v>0</v>
      </c>
      <c r="Q25" s="53" t="s">
        <v>31</v>
      </c>
      <c r="R25" s="62">
        <f t="shared" ref="R25:R27" si="124">AH13</f>
        <v>0</v>
      </c>
      <c r="S25" s="86">
        <f t="shared" ref="S25:S27" si="125">AG13</f>
        <v>0</v>
      </c>
      <c r="T25" s="168"/>
      <c r="U25" s="50" t="str">
        <f t="shared" ref="U25:U27" si="126">AK17</f>
        <v/>
      </c>
      <c r="V25" s="53">
        <f t="shared" si="115"/>
        <v>0</v>
      </c>
      <c r="W25" s="53" t="s">
        <v>31</v>
      </c>
      <c r="X25" s="62">
        <f t="shared" ref="X25:X27" si="127">AH17</f>
        <v>0</v>
      </c>
      <c r="Y25" s="86" t="str">
        <f t="shared" ref="Y25:Y27" si="128">AG17</f>
        <v/>
      </c>
      <c r="Z25" s="168"/>
      <c r="AA25" s="50" t="str">
        <f t="shared" ref="AA25:AA27" si="129">AK21</f>
        <v/>
      </c>
      <c r="AB25" s="53">
        <f t="shared" si="116"/>
        <v>0</v>
      </c>
      <c r="AC25" s="53" t="s">
        <v>31</v>
      </c>
      <c r="AD25" s="62">
        <f t="shared" ref="AD25:AD27" si="130">AH21</f>
        <v>0</v>
      </c>
      <c r="AE25" s="86" t="str">
        <f t="shared" ref="AE25:AE27" si="131">AG21</f>
        <v/>
      </c>
      <c r="AF25" s="195"/>
      <c r="AG25" s="189"/>
      <c r="AH25" s="189"/>
      <c r="AI25" s="189"/>
      <c r="AJ25" s="189"/>
      <c r="AK25" s="203"/>
      <c r="AL25" s="168"/>
      <c r="AM25" s="46" t="str">
        <f t="shared" ref="AM25:AM27" si="132">IF(AN25="","",IF(AN25&gt;AP25,1,0))</f>
        <v/>
      </c>
      <c r="AN25" s="56"/>
      <c r="AO25" s="46" t="s">
        <v>31</v>
      </c>
      <c r="AP25" s="58"/>
      <c r="AQ25" s="46" t="str">
        <f t="shared" ref="AQ25:AQ27" si="133">IF(AP25="","",IF(AP25&gt;AN25,1,0))</f>
        <v/>
      </c>
      <c r="AR25" s="168"/>
      <c r="AS25" s="53" t="str">
        <f t="shared" ref="AS25:AS27" si="134">IF(AT25="","",IF(AT25&gt;AV25,1,0))</f>
        <v/>
      </c>
      <c r="AT25" s="54"/>
      <c r="AU25" s="53" t="s">
        <v>31</v>
      </c>
      <c r="AV25" s="55"/>
      <c r="AW25" s="53" t="str">
        <f t="shared" ref="AW25:AW27" si="135">IF(AV25="","",IF(AV25&gt;AT25,1,0))</f>
        <v/>
      </c>
      <c r="AX25" s="168"/>
      <c r="AY25" s="46" t="str">
        <f t="shared" ref="AY25:AY27" si="136">IF(AZ25="","",IF(AZ25&gt;BB25,1,0))</f>
        <v/>
      </c>
      <c r="AZ25" s="56"/>
      <c r="BA25" s="46" t="s">
        <v>31</v>
      </c>
      <c r="BB25" s="58"/>
      <c r="BC25" s="46" t="str">
        <f t="shared" ref="BC25:BC27" si="137">IF(BB25="","",IF(BB25&gt;AZ25,1,0))</f>
        <v/>
      </c>
      <c r="BD25" s="168"/>
      <c r="BE25" s="46" t="str">
        <f t="shared" ref="BE25:BE27" si="138">IF(BF25="","",IF(BF25&gt;BH25,1,0))</f>
        <v/>
      </c>
      <c r="BF25" s="56"/>
      <c r="BG25" s="46" t="s">
        <v>31</v>
      </c>
      <c r="BH25" s="58"/>
      <c r="BI25" s="46" t="str">
        <f t="shared" ref="BI25:BI27" si="139">IF(BH25="","",IF(BH25&gt;BF25,1,0))</f>
        <v/>
      </c>
      <c r="BJ25" s="172"/>
      <c r="BK25" s="172"/>
      <c r="BL25" s="172"/>
      <c r="BM25" s="172"/>
      <c r="BN25" s="172"/>
      <c r="BO25" s="172"/>
      <c r="BP25" s="172"/>
      <c r="BQ25" s="172"/>
      <c r="BR25" s="172"/>
      <c r="BS25" s="172"/>
      <c r="BT25" s="172"/>
      <c r="BU25" s="172"/>
      <c r="BV25" s="172"/>
      <c r="BW25" s="178"/>
      <c r="BZ25" s="117"/>
    </row>
    <row r="26" spans="1:82" ht="12" hidden="1" customHeight="1">
      <c r="A26" s="268"/>
      <c r="B26" s="168"/>
      <c r="C26" s="118" t="str">
        <f t="shared" si="117"/>
        <v/>
      </c>
      <c r="D26" s="53">
        <f t="shared" si="112"/>
        <v>0</v>
      </c>
      <c r="E26" s="53" t="s">
        <v>31</v>
      </c>
      <c r="F26" s="53">
        <f t="shared" si="118"/>
        <v>0</v>
      </c>
      <c r="G26" s="86" t="str">
        <f t="shared" si="119"/>
        <v/>
      </c>
      <c r="H26" s="235"/>
      <c r="I26" s="53" t="str">
        <f t="shared" si="120"/>
        <v/>
      </c>
      <c r="J26" s="53">
        <f t="shared" si="113"/>
        <v>0</v>
      </c>
      <c r="K26" s="53"/>
      <c r="L26" s="62">
        <f t="shared" si="121"/>
        <v>0</v>
      </c>
      <c r="M26" s="86" t="str">
        <f t="shared" si="122"/>
        <v/>
      </c>
      <c r="N26" s="168"/>
      <c r="O26" s="53" t="str">
        <f t="shared" si="123"/>
        <v/>
      </c>
      <c r="P26" s="53">
        <f t="shared" si="114"/>
        <v>0</v>
      </c>
      <c r="Q26" s="53"/>
      <c r="R26" s="62">
        <f t="shared" si="124"/>
        <v>0</v>
      </c>
      <c r="S26" s="86">
        <f t="shared" si="125"/>
        <v>0</v>
      </c>
      <c r="T26" s="168"/>
      <c r="U26" s="50" t="str">
        <f t="shared" si="126"/>
        <v/>
      </c>
      <c r="V26" s="53">
        <f t="shared" si="115"/>
        <v>0</v>
      </c>
      <c r="W26" s="53"/>
      <c r="X26" s="62">
        <f t="shared" si="127"/>
        <v>0</v>
      </c>
      <c r="Y26" s="86" t="str">
        <f t="shared" si="128"/>
        <v/>
      </c>
      <c r="Z26" s="168"/>
      <c r="AA26" s="50" t="str">
        <f t="shared" si="129"/>
        <v/>
      </c>
      <c r="AB26" s="53">
        <f t="shared" si="116"/>
        <v>0</v>
      </c>
      <c r="AC26" s="53"/>
      <c r="AD26" s="62">
        <f t="shared" si="130"/>
        <v>0</v>
      </c>
      <c r="AE26" s="86" t="str">
        <f t="shared" si="131"/>
        <v/>
      </c>
      <c r="AF26" s="195"/>
      <c r="AG26" s="189"/>
      <c r="AH26" s="189"/>
      <c r="AI26" s="189"/>
      <c r="AJ26" s="189"/>
      <c r="AK26" s="203"/>
      <c r="AL26" s="168"/>
      <c r="AM26" s="46" t="str">
        <f t="shared" si="132"/>
        <v/>
      </c>
      <c r="AN26" s="57"/>
      <c r="AO26" s="46"/>
      <c r="AP26" s="63"/>
      <c r="AQ26" s="46" t="str">
        <f t="shared" si="133"/>
        <v/>
      </c>
      <c r="AR26" s="168"/>
      <c r="AS26" s="53" t="str">
        <f t="shared" si="134"/>
        <v/>
      </c>
      <c r="AT26" s="53"/>
      <c r="AU26" s="53" t="s">
        <v>31</v>
      </c>
      <c r="AV26" s="62"/>
      <c r="AW26" s="53" t="str">
        <f t="shared" si="135"/>
        <v/>
      </c>
      <c r="AX26" s="168"/>
      <c r="AY26" s="46" t="str">
        <f t="shared" si="136"/>
        <v/>
      </c>
      <c r="AZ26" s="57"/>
      <c r="BA26" s="46" t="s">
        <v>31</v>
      </c>
      <c r="BB26" s="63"/>
      <c r="BC26" s="46" t="str">
        <f t="shared" si="137"/>
        <v/>
      </c>
      <c r="BD26" s="168"/>
      <c r="BE26" s="46" t="str">
        <f t="shared" si="138"/>
        <v/>
      </c>
      <c r="BF26" s="57"/>
      <c r="BG26" s="46" t="s">
        <v>31</v>
      </c>
      <c r="BH26" s="63"/>
      <c r="BI26" s="46" t="str">
        <f t="shared" si="139"/>
        <v/>
      </c>
      <c r="BJ26" s="172"/>
      <c r="BK26" s="172"/>
      <c r="BL26" s="172"/>
      <c r="BM26" s="172"/>
      <c r="BN26" s="172"/>
      <c r="BO26" s="172"/>
      <c r="BP26" s="172"/>
      <c r="BQ26" s="172"/>
      <c r="BR26" s="172"/>
      <c r="BS26" s="172"/>
      <c r="BT26" s="172"/>
      <c r="BU26" s="172"/>
      <c r="BV26" s="172"/>
      <c r="BW26" s="178"/>
      <c r="BZ26" s="117"/>
    </row>
    <row r="27" spans="1:82" ht="12" hidden="1" customHeight="1">
      <c r="A27" s="269"/>
      <c r="B27" s="191"/>
      <c r="C27" s="119" t="str">
        <f t="shared" si="117"/>
        <v/>
      </c>
      <c r="D27" s="74">
        <f t="shared" si="112"/>
        <v>0</v>
      </c>
      <c r="E27" s="74" t="s">
        <v>31</v>
      </c>
      <c r="F27" s="74">
        <f t="shared" si="118"/>
        <v>0</v>
      </c>
      <c r="G27" s="90" t="str">
        <f t="shared" si="119"/>
        <v/>
      </c>
      <c r="H27" s="236"/>
      <c r="I27" s="74" t="str">
        <f t="shared" si="120"/>
        <v/>
      </c>
      <c r="J27" s="74">
        <f t="shared" si="113"/>
        <v>0</v>
      </c>
      <c r="K27" s="74" t="s">
        <v>31</v>
      </c>
      <c r="L27" s="75">
        <f t="shared" si="121"/>
        <v>0</v>
      </c>
      <c r="M27" s="90" t="str">
        <f t="shared" si="122"/>
        <v/>
      </c>
      <c r="N27" s="191"/>
      <c r="O27" s="74" t="str">
        <f t="shared" si="123"/>
        <v/>
      </c>
      <c r="P27" s="74">
        <f t="shared" si="114"/>
        <v>0</v>
      </c>
      <c r="Q27" s="74" t="s">
        <v>31</v>
      </c>
      <c r="R27" s="75">
        <f t="shared" si="124"/>
        <v>0</v>
      </c>
      <c r="S27" s="90" t="str">
        <f t="shared" si="125"/>
        <v/>
      </c>
      <c r="T27" s="191"/>
      <c r="U27" s="72" t="str">
        <f t="shared" si="126"/>
        <v/>
      </c>
      <c r="V27" s="74">
        <f t="shared" si="115"/>
        <v>0</v>
      </c>
      <c r="W27" s="74" t="s">
        <v>31</v>
      </c>
      <c r="X27" s="75">
        <f t="shared" si="127"/>
        <v>0</v>
      </c>
      <c r="Y27" s="90" t="str">
        <f t="shared" si="128"/>
        <v/>
      </c>
      <c r="Z27" s="191"/>
      <c r="AA27" s="72" t="str">
        <f t="shared" si="129"/>
        <v/>
      </c>
      <c r="AB27" s="74">
        <f t="shared" si="116"/>
        <v>0</v>
      </c>
      <c r="AC27" s="74" t="s">
        <v>31</v>
      </c>
      <c r="AD27" s="75">
        <f t="shared" si="130"/>
        <v>0</v>
      </c>
      <c r="AE27" s="90" t="str">
        <f t="shared" si="131"/>
        <v/>
      </c>
      <c r="AF27" s="196"/>
      <c r="AG27" s="198"/>
      <c r="AH27" s="198"/>
      <c r="AI27" s="198"/>
      <c r="AJ27" s="198"/>
      <c r="AK27" s="204"/>
      <c r="AL27" s="191"/>
      <c r="AM27" s="46" t="str">
        <f t="shared" si="132"/>
        <v/>
      </c>
      <c r="AN27" s="76"/>
      <c r="AO27" s="68" t="s">
        <v>31</v>
      </c>
      <c r="AP27" s="77"/>
      <c r="AQ27" s="46" t="str">
        <f t="shared" si="133"/>
        <v/>
      </c>
      <c r="AR27" s="191"/>
      <c r="AS27" s="53" t="str">
        <f t="shared" si="134"/>
        <v/>
      </c>
      <c r="AT27" s="74"/>
      <c r="AU27" s="74" t="s">
        <v>31</v>
      </c>
      <c r="AV27" s="75"/>
      <c r="AW27" s="53" t="str">
        <f t="shared" si="135"/>
        <v/>
      </c>
      <c r="AX27" s="191"/>
      <c r="AY27" s="46" t="str">
        <f t="shared" si="136"/>
        <v/>
      </c>
      <c r="AZ27" s="76"/>
      <c r="BA27" s="68" t="s">
        <v>31</v>
      </c>
      <c r="BB27" s="77"/>
      <c r="BC27" s="46" t="str">
        <f t="shared" si="137"/>
        <v/>
      </c>
      <c r="BD27" s="191"/>
      <c r="BE27" s="46" t="str">
        <f t="shared" si="138"/>
        <v/>
      </c>
      <c r="BF27" s="76"/>
      <c r="BG27" s="68" t="s">
        <v>31</v>
      </c>
      <c r="BH27" s="77"/>
      <c r="BI27" s="46" t="str">
        <f t="shared" si="139"/>
        <v/>
      </c>
      <c r="BJ27" s="173"/>
      <c r="BK27" s="173"/>
      <c r="BL27" s="173"/>
      <c r="BM27" s="173"/>
      <c r="BN27" s="173"/>
      <c r="BO27" s="173"/>
      <c r="BP27" s="173"/>
      <c r="BQ27" s="173"/>
      <c r="BR27" s="173"/>
      <c r="BS27" s="173"/>
      <c r="BT27" s="173"/>
      <c r="BU27" s="173"/>
      <c r="BV27" s="173"/>
      <c r="BW27" s="250"/>
      <c r="BZ27" s="117"/>
    </row>
    <row r="28" spans="1:82" ht="12" hidden="1" customHeight="1">
      <c r="A28" s="111">
        <f>AF2</f>
        <v>0</v>
      </c>
      <c r="B28" s="270">
        <f>$AL$4</f>
        <v>0</v>
      </c>
      <c r="C28" s="121"/>
      <c r="D28" s="35" t="str">
        <f t="shared" ref="D28:D31" si="140">AP4</f>
        <v/>
      </c>
      <c r="E28" s="35" t="s">
        <v>31</v>
      </c>
      <c r="F28" s="35" t="str">
        <f>AM4</f>
        <v/>
      </c>
      <c r="G28" s="115"/>
      <c r="H28" s="259" t="str">
        <f>AL8</f>
        <v>⑭</v>
      </c>
      <c r="I28" s="35"/>
      <c r="J28" s="35" t="str">
        <f>$AP$8</f>
        <v/>
      </c>
      <c r="K28" s="35" t="s">
        <v>31</v>
      </c>
      <c r="L28" s="114" t="str">
        <f>$AM$8</f>
        <v/>
      </c>
      <c r="M28" s="115"/>
      <c r="N28" s="167" t="str">
        <f>AL12</f>
        <v>⑪</v>
      </c>
      <c r="O28" s="35"/>
      <c r="P28" s="35" t="str">
        <f t="shared" ref="P28:P31" si="141">AP12</f>
        <v/>
      </c>
      <c r="Q28" s="35" t="s">
        <v>31</v>
      </c>
      <c r="R28" s="114" t="str">
        <f>AM12</f>
        <v/>
      </c>
      <c r="S28" s="115"/>
      <c r="T28" s="167">
        <f>$AL$16</f>
        <v>0</v>
      </c>
      <c r="U28" s="32"/>
      <c r="V28" s="35" t="str">
        <f t="shared" ref="V28:V31" si="142">AP16</f>
        <v/>
      </c>
      <c r="W28" s="35" t="s">
        <v>31</v>
      </c>
      <c r="X28" s="114" t="str">
        <f>AM16</f>
        <v/>
      </c>
      <c r="Y28" s="115"/>
      <c r="Z28" s="167"/>
      <c r="AA28" s="32"/>
      <c r="AB28" s="35" t="str">
        <f t="shared" ref="AB28:AB31" si="143">AP20</f>
        <v/>
      </c>
      <c r="AC28" s="35" t="s">
        <v>31</v>
      </c>
      <c r="AD28" s="114" t="str">
        <f>AM20</f>
        <v/>
      </c>
      <c r="AE28" s="115"/>
      <c r="AF28" s="167" t="str">
        <f>AL24</f>
        <v>③</v>
      </c>
      <c r="AG28" s="35"/>
      <c r="AH28" s="35" t="str">
        <f t="shared" ref="AH28:AH31" si="144">AP24</f>
        <v/>
      </c>
      <c r="AI28" s="35" t="s">
        <v>31</v>
      </c>
      <c r="AJ28" s="114" t="str">
        <f>AM24</f>
        <v/>
      </c>
      <c r="AK28" s="115"/>
      <c r="AL28" s="200"/>
      <c r="AM28" s="201"/>
      <c r="AN28" s="201"/>
      <c r="AO28" s="201"/>
      <c r="AP28" s="201"/>
      <c r="AQ28" s="202"/>
      <c r="AR28" s="205" t="s">
        <v>41</v>
      </c>
      <c r="AS28" s="26" t="str">
        <f>IF(AT29="","",SUM(AS29:AS31))</f>
        <v/>
      </c>
      <c r="AT28" s="29"/>
      <c r="AU28" s="80" t="s">
        <v>31</v>
      </c>
      <c r="AV28" s="26" t="str">
        <f>IF(AV29="","",SUM(AW29:AW31))</f>
        <v/>
      </c>
      <c r="AW28" s="29"/>
      <c r="AX28" s="205"/>
      <c r="AY28" s="26" t="str">
        <f>IF(AZ29="","",SUM(AY29:AY31))</f>
        <v/>
      </c>
      <c r="AZ28" s="29"/>
      <c r="BA28" s="80" t="s">
        <v>31</v>
      </c>
      <c r="BB28" s="26" t="str">
        <f>IF(BB29="","",SUM(BC29:BC31))</f>
        <v/>
      </c>
      <c r="BC28" s="29"/>
      <c r="BD28" s="205"/>
      <c r="BE28" s="26" t="str">
        <f>IF(BF29="","",SUM(BE29:BE31))</f>
        <v/>
      </c>
      <c r="BF28" s="29"/>
      <c r="BG28" s="80" t="s">
        <v>31</v>
      </c>
      <c r="BH28" s="26" t="str">
        <f>IF(BH29="","",SUM(BI29:BI31))</f>
        <v/>
      </c>
      <c r="BI28" s="29"/>
      <c r="BJ28" s="171">
        <f>SUMPRODUCT((J28=2)+(D28=2)+(P28=2)+(V28=2)+(AB28=2)+(AH28=2)+(AS28=2)+(AY28=2)+(BE28=2))</f>
        <v>0</v>
      </c>
      <c r="BK28" s="254" t="s">
        <v>31</v>
      </c>
      <c r="BL28" s="171">
        <f>SUMPRODUCT((L28=2)+(R28=2)+(X28=2)+(AD28=2)+(AJ28=2)+(AP28=2)+(AV28=2)+(BB28=2)+(BH28=2))</f>
        <v>0</v>
      </c>
      <c r="BM28" s="254" t="s">
        <v>31</v>
      </c>
      <c r="BN28" s="171">
        <f>SUMPRODUCT((N28=2)+(T28=2)+(Z28=2)+(AF28=2)+(AL28=2)+(AR28=2)+(AX28=2)+(BD28=2)+(BJ28=2))</f>
        <v>0</v>
      </c>
      <c r="BO28" s="180">
        <f>SUM(BJ28*2)+BL28</f>
        <v>0</v>
      </c>
      <c r="BP28" s="248">
        <f>SUM(D28,J28,V28,AB28,AH28,P28,AS28,AY28,BE28)</f>
        <v>0</v>
      </c>
      <c r="BQ28" s="248" t="s">
        <v>31</v>
      </c>
      <c r="BR28" s="248">
        <f>SUM(F28,L28,R28,X28,AD28,AJ28,AP28,AV28,BB28,BH28)</f>
        <v>0</v>
      </c>
      <c r="BS28" s="176" t="e">
        <f>SUM(BP28/BR28)</f>
        <v>#DIV/0!</v>
      </c>
      <c r="BT28" s="248">
        <f>SUM(J29,J30,J31,P29,P30,P31,V29,V30,V31,AB29,AB30,AB31,AH29,AH30,AH31,AN29,AN30,AN31,AT29,AT30,AT31,AZ29,AZ30,AZ31,BF29,BF30,BF31,D29,D30,D31)</f>
        <v>0</v>
      </c>
      <c r="BU28" s="248">
        <f>SUM(F29,F30,F31,L29,L30,L31,R29,R30,R31,X29,X30,X31,AD29,AD30,AD31,AJ29,AJ30,AJ31,AP29,AP30,AP31,AV29,AV30,AV31,BB29,BB30,BB31,BH29,BH30,BH31)</f>
        <v>0</v>
      </c>
      <c r="BV28" s="176" t="e">
        <f>SUM(BT28/BU28)</f>
        <v>#DIV/0!</v>
      </c>
      <c r="BW28" s="249">
        <f>$BX28</f>
        <v>5</v>
      </c>
      <c r="BX28" s="38">
        <f>RANK(CB28,CB$4:CB$43)</f>
        <v>5</v>
      </c>
      <c r="BY28" s="38">
        <f>BO28</f>
        <v>0</v>
      </c>
      <c r="BZ28" s="117">
        <f>IF(BP28=0,0,IF(BR28=0,9,BS28))</f>
        <v>0</v>
      </c>
      <c r="CA28" s="38">
        <f>IF(BT28=0,0,BV28)</f>
        <v>0</v>
      </c>
      <c r="CB28" s="38">
        <f>BJ28+0.01*BZ28+0.00001*CA28</f>
        <v>0</v>
      </c>
    </row>
    <row r="29" spans="1:82" ht="12" hidden="1" customHeight="1">
      <c r="A29" s="271">
        <f>AL3</f>
        <v>0</v>
      </c>
      <c r="B29" s="168"/>
      <c r="C29" s="118" t="str">
        <f t="shared" ref="C29:C31" si="145">AQ5</f>
        <v/>
      </c>
      <c r="D29" s="53">
        <f t="shared" si="140"/>
        <v>0</v>
      </c>
      <c r="E29" s="53" t="s">
        <v>31</v>
      </c>
      <c r="F29" s="53">
        <f t="shared" ref="F29:F31" si="146">AN5</f>
        <v>0</v>
      </c>
      <c r="G29" s="86" t="str">
        <f t="shared" ref="G29:G31" si="147">AM5</f>
        <v/>
      </c>
      <c r="H29" s="235"/>
      <c r="I29" s="53" t="str">
        <f t="shared" ref="I29:I31" si="148">AQ5</f>
        <v/>
      </c>
      <c r="J29" s="53">
        <f t="shared" ref="J29:J31" si="149">AP9</f>
        <v>0</v>
      </c>
      <c r="K29" s="53" t="s">
        <v>31</v>
      </c>
      <c r="L29" s="62">
        <f t="shared" ref="L29:L31" si="150">AN9</f>
        <v>0</v>
      </c>
      <c r="M29" s="86" t="str">
        <f t="shared" ref="M29:M31" si="151">AM5</f>
        <v/>
      </c>
      <c r="N29" s="168"/>
      <c r="O29" s="53" t="str">
        <f t="shared" ref="O29:O31" si="152">AQ13</f>
        <v/>
      </c>
      <c r="P29" s="53">
        <f t="shared" si="141"/>
        <v>0</v>
      </c>
      <c r="Q29" s="53" t="s">
        <v>31</v>
      </c>
      <c r="R29" s="62">
        <f t="shared" ref="R29:R31" si="153">AN13</f>
        <v>0</v>
      </c>
      <c r="S29" s="86" t="str">
        <f t="shared" ref="S29:S31" si="154">AM13</f>
        <v/>
      </c>
      <c r="T29" s="168"/>
      <c r="U29" s="50" t="str">
        <f t="shared" ref="U29:U31" si="155">AQ17</f>
        <v/>
      </c>
      <c r="V29" s="53">
        <f t="shared" si="142"/>
        <v>0</v>
      </c>
      <c r="W29" s="53" t="s">
        <v>31</v>
      </c>
      <c r="X29" s="62">
        <f t="shared" ref="X29:X31" si="156">AN17</f>
        <v>0</v>
      </c>
      <c r="Y29" s="86" t="str">
        <f t="shared" ref="Y29:Y31" si="157">AM17</f>
        <v/>
      </c>
      <c r="Z29" s="168"/>
      <c r="AA29" s="50" t="str">
        <f t="shared" ref="AA29:AA31" si="158">AQ21</f>
        <v/>
      </c>
      <c r="AB29" s="53">
        <f t="shared" si="143"/>
        <v>0</v>
      </c>
      <c r="AC29" s="53" t="s">
        <v>31</v>
      </c>
      <c r="AD29" s="62">
        <f t="shared" ref="AD29:AD31" si="159">AN21</f>
        <v>0</v>
      </c>
      <c r="AE29" s="86" t="str">
        <f t="shared" ref="AE29:AE31" si="160">AM21</f>
        <v/>
      </c>
      <c r="AF29" s="168"/>
      <c r="AG29" s="53" t="str">
        <f t="shared" ref="AG29:AG31" si="161">AQ25</f>
        <v/>
      </c>
      <c r="AH29" s="53">
        <f t="shared" si="144"/>
        <v>0</v>
      </c>
      <c r="AI29" s="53" t="s">
        <v>31</v>
      </c>
      <c r="AJ29" s="62">
        <f t="shared" ref="AJ29:AJ31" si="162">AN25</f>
        <v>0</v>
      </c>
      <c r="AK29" s="86" t="str">
        <f t="shared" ref="AK29:AK31" si="163">AM25</f>
        <v/>
      </c>
      <c r="AL29" s="195"/>
      <c r="AM29" s="189"/>
      <c r="AN29" s="189"/>
      <c r="AO29" s="189"/>
      <c r="AP29" s="189"/>
      <c r="AQ29" s="203"/>
      <c r="AR29" s="168"/>
      <c r="AS29" s="46" t="str">
        <f t="shared" ref="AS29:AS31" si="164">IF(AT29="","",IF(AT29&gt;AV29,1,0))</f>
        <v/>
      </c>
      <c r="AT29" s="56"/>
      <c r="AU29" s="46" t="s">
        <v>31</v>
      </c>
      <c r="AV29" s="58"/>
      <c r="AW29" s="46" t="str">
        <f t="shared" ref="AW29:AW31" si="165">IF(AV29="","",IF(AV29&gt;AT29,1,0))</f>
        <v/>
      </c>
      <c r="AX29" s="168"/>
      <c r="AY29" s="46" t="str">
        <f t="shared" ref="AY29:AY31" si="166">IF(AZ29="","",IF(AZ29&gt;BB29,1,0))</f>
        <v/>
      </c>
      <c r="AZ29" s="56"/>
      <c r="BA29" s="46" t="s">
        <v>31</v>
      </c>
      <c r="BB29" s="58"/>
      <c r="BC29" s="46" t="str">
        <f t="shared" ref="BC29:BC31" si="167">IF(BB29="","",IF(BB29&gt;AZ29,1,0))</f>
        <v/>
      </c>
      <c r="BD29" s="168"/>
      <c r="BE29" s="46" t="str">
        <f t="shared" ref="BE29:BE31" si="168">IF(BF29="","",IF(BF29&gt;BH29,1,0))</f>
        <v/>
      </c>
      <c r="BF29" s="56"/>
      <c r="BG29" s="46" t="s">
        <v>31</v>
      </c>
      <c r="BH29" s="58"/>
      <c r="BI29" s="46" t="str">
        <f t="shared" ref="BI29:BI31" si="169">IF(BH29="","",IF(BH29&gt;BF29,1,0))</f>
        <v/>
      </c>
      <c r="BJ29" s="172"/>
      <c r="BK29" s="172"/>
      <c r="BL29" s="172"/>
      <c r="BM29" s="172"/>
      <c r="BN29" s="172"/>
      <c r="BO29" s="172"/>
      <c r="BP29" s="172"/>
      <c r="BQ29" s="172"/>
      <c r="BR29" s="172"/>
      <c r="BS29" s="172"/>
      <c r="BT29" s="172"/>
      <c r="BU29" s="172"/>
      <c r="BV29" s="172"/>
      <c r="BW29" s="178"/>
      <c r="BZ29" s="117"/>
    </row>
    <row r="30" spans="1:82" ht="12" hidden="1" customHeight="1">
      <c r="A30" s="268"/>
      <c r="B30" s="168"/>
      <c r="C30" s="118" t="str">
        <f t="shared" si="145"/>
        <v/>
      </c>
      <c r="D30" s="53">
        <f t="shared" si="140"/>
        <v>0</v>
      </c>
      <c r="E30" s="53" t="s">
        <v>31</v>
      </c>
      <c r="F30" s="53">
        <f t="shared" si="146"/>
        <v>0</v>
      </c>
      <c r="G30" s="86" t="str">
        <f t="shared" si="147"/>
        <v/>
      </c>
      <c r="H30" s="235"/>
      <c r="I30" s="53" t="str">
        <f t="shared" si="148"/>
        <v/>
      </c>
      <c r="J30" s="53">
        <f t="shared" si="149"/>
        <v>0</v>
      </c>
      <c r="K30" s="53" t="s">
        <v>31</v>
      </c>
      <c r="L30" s="62">
        <f t="shared" si="150"/>
        <v>0</v>
      </c>
      <c r="M30" s="86" t="str">
        <f t="shared" si="151"/>
        <v/>
      </c>
      <c r="N30" s="168"/>
      <c r="O30" s="53" t="str">
        <f t="shared" si="152"/>
        <v/>
      </c>
      <c r="P30" s="53">
        <f t="shared" si="141"/>
        <v>0</v>
      </c>
      <c r="Q30" s="53" t="s">
        <v>31</v>
      </c>
      <c r="R30" s="62">
        <f t="shared" si="153"/>
        <v>0</v>
      </c>
      <c r="S30" s="86" t="str">
        <f t="shared" si="154"/>
        <v/>
      </c>
      <c r="T30" s="168"/>
      <c r="U30" s="50" t="str">
        <f t="shared" si="155"/>
        <v/>
      </c>
      <c r="V30" s="53">
        <f t="shared" si="142"/>
        <v>0</v>
      </c>
      <c r="W30" s="53" t="s">
        <v>31</v>
      </c>
      <c r="X30" s="62">
        <f t="shared" si="156"/>
        <v>0</v>
      </c>
      <c r="Y30" s="86" t="str">
        <f t="shared" si="157"/>
        <v/>
      </c>
      <c r="Z30" s="168"/>
      <c r="AA30" s="50" t="str">
        <f t="shared" si="158"/>
        <v/>
      </c>
      <c r="AB30" s="53">
        <f t="shared" si="143"/>
        <v>0</v>
      </c>
      <c r="AC30" s="53" t="s">
        <v>31</v>
      </c>
      <c r="AD30" s="62">
        <f t="shared" si="159"/>
        <v>0</v>
      </c>
      <c r="AE30" s="86" t="str">
        <f t="shared" si="160"/>
        <v/>
      </c>
      <c r="AF30" s="168"/>
      <c r="AG30" s="53" t="str">
        <f t="shared" si="161"/>
        <v/>
      </c>
      <c r="AH30" s="53">
        <f t="shared" si="144"/>
        <v>0</v>
      </c>
      <c r="AI30" s="53" t="s">
        <v>31</v>
      </c>
      <c r="AJ30" s="62">
        <f t="shared" si="162"/>
        <v>0</v>
      </c>
      <c r="AK30" s="86" t="str">
        <f t="shared" si="163"/>
        <v/>
      </c>
      <c r="AL30" s="195"/>
      <c r="AM30" s="189"/>
      <c r="AN30" s="189"/>
      <c r="AO30" s="189"/>
      <c r="AP30" s="189"/>
      <c r="AQ30" s="203"/>
      <c r="AR30" s="168"/>
      <c r="AS30" s="46" t="str">
        <f t="shared" si="164"/>
        <v/>
      </c>
      <c r="AT30" s="57"/>
      <c r="AU30" s="46" t="s">
        <v>31</v>
      </c>
      <c r="AV30" s="63"/>
      <c r="AW30" s="46" t="str">
        <f t="shared" si="165"/>
        <v/>
      </c>
      <c r="AX30" s="168"/>
      <c r="AY30" s="46" t="str">
        <f t="shared" si="166"/>
        <v/>
      </c>
      <c r="AZ30" s="57"/>
      <c r="BA30" s="46" t="s">
        <v>31</v>
      </c>
      <c r="BB30" s="63"/>
      <c r="BC30" s="46" t="str">
        <f t="shared" si="167"/>
        <v/>
      </c>
      <c r="BD30" s="168"/>
      <c r="BE30" s="46" t="str">
        <f t="shared" si="168"/>
        <v/>
      </c>
      <c r="BF30" s="57"/>
      <c r="BG30" s="46" t="s">
        <v>31</v>
      </c>
      <c r="BH30" s="63"/>
      <c r="BI30" s="46" t="str">
        <f t="shared" si="169"/>
        <v/>
      </c>
      <c r="BJ30" s="172"/>
      <c r="BK30" s="172"/>
      <c r="BL30" s="172"/>
      <c r="BM30" s="172"/>
      <c r="BN30" s="172"/>
      <c r="BO30" s="172"/>
      <c r="BP30" s="172"/>
      <c r="BQ30" s="172"/>
      <c r="BR30" s="172"/>
      <c r="BS30" s="172"/>
      <c r="BT30" s="172"/>
      <c r="BU30" s="172"/>
      <c r="BV30" s="172"/>
      <c r="BW30" s="178"/>
      <c r="BZ30" s="117"/>
    </row>
    <row r="31" spans="1:82" ht="12" hidden="1" customHeight="1">
      <c r="A31" s="269"/>
      <c r="B31" s="191"/>
      <c r="C31" s="119" t="str">
        <f t="shared" si="145"/>
        <v/>
      </c>
      <c r="D31" s="74">
        <f t="shared" si="140"/>
        <v>0</v>
      </c>
      <c r="E31" s="74" t="s">
        <v>31</v>
      </c>
      <c r="F31" s="74">
        <f t="shared" si="146"/>
        <v>0</v>
      </c>
      <c r="G31" s="90" t="str">
        <f t="shared" si="147"/>
        <v/>
      </c>
      <c r="H31" s="236"/>
      <c r="I31" s="74" t="str">
        <f t="shared" si="148"/>
        <v/>
      </c>
      <c r="J31" s="74">
        <f t="shared" si="149"/>
        <v>0</v>
      </c>
      <c r="K31" s="74" t="s">
        <v>31</v>
      </c>
      <c r="L31" s="75">
        <f t="shared" si="150"/>
        <v>0</v>
      </c>
      <c r="M31" s="90" t="str">
        <f t="shared" si="151"/>
        <v/>
      </c>
      <c r="N31" s="191"/>
      <c r="O31" s="74" t="str">
        <f t="shared" si="152"/>
        <v/>
      </c>
      <c r="P31" s="74">
        <f t="shared" si="141"/>
        <v>0</v>
      </c>
      <c r="Q31" s="74" t="s">
        <v>31</v>
      </c>
      <c r="R31" s="75">
        <f t="shared" si="153"/>
        <v>0</v>
      </c>
      <c r="S31" s="90" t="str">
        <f t="shared" si="154"/>
        <v/>
      </c>
      <c r="T31" s="191"/>
      <c r="U31" s="72" t="str">
        <f t="shared" si="155"/>
        <v/>
      </c>
      <c r="V31" s="74">
        <f t="shared" si="142"/>
        <v>0</v>
      </c>
      <c r="W31" s="74" t="s">
        <v>31</v>
      </c>
      <c r="X31" s="75">
        <f t="shared" si="156"/>
        <v>0</v>
      </c>
      <c r="Y31" s="90" t="str">
        <f t="shared" si="157"/>
        <v/>
      </c>
      <c r="Z31" s="191"/>
      <c r="AA31" s="50" t="str">
        <f t="shared" si="158"/>
        <v/>
      </c>
      <c r="AB31" s="74">
        <f t="shared" si="143"/>
        <v>0</v>
      </c>
      <c r="AC31" s="74" t="s">
        <v>31</v>
      </c>
      <c r="AD31" s="75">
        <f t="shared" si="159"/>
        <v>0</v>
      </c>
      <c r="AE31" s="90" t="str">
        <f t="shared" si="160"/>
        <v/>
      </c>
      <c r="AF31" s="191"/>
      <c r="AG31" s="74" t="str">
        <f t="shared" si="161"/>
        <v/>
      </c>
      <c r="AH31" s="74">
        <f t="shared" si="144"/>
        <v>0</v>
      </c>
      <c r="AI31" s="74" t="s">
        <v>31</v>
      </c>
      <c r="AJ31" s="75">
        <f t="shared" si="162"/>
        <v>0</v>
      </c>
      <c r="AK31" s="90" t="str">
        <f t="shared" si="163"/>
        <v/>
      </c>
      <c r="AL31" s="196"/>
      <c r="AM31" s="198"/>
      <c r="AN31" s="198"/>
      <c r="AO31" s="198"/>
      <c r="AP31" s="198"/>
      <c r="AQ31" s="204"/>
      <c r="AR31" s="191"/>
      <c r="AS31" s="46" t="str">
        <f t="shared" si="164"/>
        <v/>
      </c>
      <c r="AT31" s="76"/>
      <c r="AU31" s="68" t="s">
        <v>31</v>
      </c>
      <c r="AV31" s="77"/>
      <c r="AW31" s="46" t="str">
        <f t="shared" si="165"/>
        <v/>
      </c>
      <c r="AX31" s="191"/>
      <c r="AY31" s="46" t="str">
        <f t="shared" si="166"/>
        <v/>
      </c>
      <c r="AZ31" s="76"/>
      <c r="BA31" s="68" t="s">
        <v>31</v>
      </c>
      <c r="BB31" s="77"/>
      <c r="BC31" s="46" t="str">
        <f t="shared" si="167"/>
        <v/>
      </c>
      <c r="BD31" s="191"/>
      <c r="BE31" s="46" t="str">
        <f t="shared" si="168"/>
        <v/>
      </c>
      <c r="BF31" s="76"/>
      <c r="BG31" s="68" t="s">
        <v>31</v>
      </c>
      <c r="BH31" s="77"/>
      <c r="BI31" s="46" t="str">
        <f t="shared" si="169"/>
        <v/>
      </c>
      <c r="BJ31" s="173"/>
      <c r="BK31" s="173"/>
      <c r="BL31" s="173"/>
      <c r="BM31" s="173"/>
      <c r="BN31" s="173"/>
      <c r="BO31" s="173"/>
      <c r="BP31" s="173"/>
      <c r="BQ31" s="173"/>
      <c r="BR31" s="173"/>
      <c r="BS31" s="173"/>
      <c r="BT31" s="173"/>
      <c r="BU31" s="173"/>
      <c r="BV31" s="173"/>
      <c r="BW31" s="250"/>
      <c r="BZ31" s="117"/>
    </row>
    <row r="32" spans="1:82" ht="12" hidden="1" customHeight="1">
      <c r="A32" s="111">
        <f>$AR$2</f>
        <v>0</v>
      </c>
      <c r="B32" s="264">
        <f>$AR$4</f>
        <v>0</v>
      </c>
      <c r="C32" s="122"/>
      <c r="D32" s="54" t="str">
        <f t="shared" ref="D32:D35" si="170">AV4</f>
        <v/>
      </c>
      <c r="E32" s="54" t="s">
        <v>31</v>
      </c>
      <c r="F32" s="54" t="str">
        <f>$AS$4</f>
        <v/>
      </c>
      <c r="G32" s="113"/>
      <c r="H32" s="259">
        <f>$AR$8</f>
        <v>0</v>
      </c>
      <c r="I32" s="35"/>
      <c r="J32" s="35" t="str">
        <f t="shared" ref="J32:J35" si="171">AV8</f>
        <v/>
      </c>
      <c r="K32" s="35" t="s">
        <v>31</v>
      </c>
      <c r="L32" s="114" t="str">
        <f>AS8</f>
        <v/>
      </c>
      <c r="M32" s="115"/>
      <c r="N32" s="167">
        <f>$AR$12</f>
        <v>0</v>
      </c>
      <c r="O32" s="35"/>
      <c r="P32" s="35" t="str">
        <f t="shared" ref="P32:P35" si="172">AV12</f>
        <v/>
      </c>
      <c r="Q32" s="35" t="s">
        <v>31</v>
      </c>
      <c r="R32" s="114" t="str">
        <f>AS12</f>
        <v/>
      </c>
      <c r="S32" s="115"/>
      <c r="T32" s="167">
        <f>$AR$16</f>
        <v>0</v>
      </c>
      <c r="U32" s="32"/>
      <c r="V32" s="35" t="str">
        <f t="shared" ref="V32:V35" si="173">AV16</f>
        <v/>
      </c>
      <c r="W32" s="35" t="s">
        <v>31</v>
      </c>
      <c r="X32" s="123" t="str">
        <f>AS16</f>
        <v/>
      </c>
      <c r="Y32" s="115"/>
      <c r="Z32" s="167">
        <f>$AR$20</f>
        <v>0</v>
      </c>
      <c r="AA32" s="32"/>
      <c r="AB32" s="35" t="str">
        <f t="shared" ref="AB32:AB35" si="174">AV20</f>
        <v/>
      </c>
      <c r="AC32" s="35" t="s">
        <v>31</v>
      </c>
      <c r="AD32" s="114" t="str">
        <f>AS20</f>
        <v/>
      </c>
      <c r="AE32" s="115"/>
      <c r="AF32" s="167">
        <f>$AR$24</f>
        <v>0</v>
      </c>
      <c r="AG32" s="35"/>
      <c r="AH32" s="35" t="str">
        <f t="shared" ref="AH32:AH35" si="175">AV24</f>
        <v/>
      </c>
      <c r="AI32" s="35" t="s">
        <v>31</v>
      </c>
      <c r="AJ32" s="114" t="str">
        <f>AS24</f>
        <v/>
      </c>
      <c r="AK32" s="115"/>
      <c r="AL32" s="167" t="str">
        <f>$AR$28</f>
        <v>⑯</v>
      </c>
      <c r="AM32" s="35"/>
      <c r="AN32" s="35" t="str">
        <f t="shared" ref="AN32:AN35" si="176">AV28</f>
        <v/>
      </c>
      <c r="AO32" s="35" t="s">
        <v>31</v>
      </c>
      <c r="AP32" s="114">
        <f t="shared" ref="AP32:AP35" si="177">AT28</f>
        <v>0</v>
      </c>
      <c r="AQ32" s="115"/>
      <c r="AR32" s="170"/>
      <c r="AS32" s="124"/>
      <c r="AT32" s="35"/>
      <c r="AU32" s="35" t="s">
        <v>31</v>
      </c>
      <c r="AV32" s="114"/>
      <c r="AW32" s="125"/>
      <c r="AX32" s="205"/>
      <c r="AY32" s="26" t="str">
        <f>IF(AZ33="","",SUM(AY33:AY35))</f>
        <v/>
      </c>
      <c r="AZ32" s="29"/>
      <c r="BA32" s="80" t="s">
        <v>31</v>
      </c>
      <c r="BB32" s="26" t="str">
        <f>IF(BB33="","",SUM(BC33:BC35))</f>
        <v/>
      </c>
      <c r="BC32" s="29"/>
      <c r="BD32" s="205"/>
      <c r="BE32" s="26" t="str">
        <f>IF(BF33="","",SUM(BE33:BE35))</f>
        <v/>
      </c>
      <c r="BF32" s="29"/>
      <c r="BG32" s="80" t="s">
        <v>31</v>
      </c>
      <c r="BH32" s="26" t="str">
        <f>IF(BH33="","",SUM(BI33:BI35))</f>
        <v/>
      </c>
      <c r="BI32" s="29"/>
      <c r="BJ32" s="171">
        <f>SUMPRODUCT((J32=2)+(P32=2)+(V32=2)+(AB32=2)+(D32=2)+(AH32=2)+(AN32=2)+(AY32=2)+(BE32=2))</f>
        <v>0</v>
      </c>
      <c r="BK32" s="254" t="s">
        <v>31</v>
      </c>
      <c r="BL32" s="171">
        <f>SUMPRODUCT((L32=2)+(R32=2)+(X32=2)+(AD32=2)+(AJ32=2)+(AP32=2)+(F32=2)+(BB32=2)+(BH32=2))</f>
        <v>0</v>
      </c>
      <c r="BM32" s="254" t="s">
        <v>31</v>
      </c>
      <c r="BN32" s="171">
        <f>SUMPRODUCT((N32=2)+(T32=2)+(Z32=2)+(AF32=2)+(AL32=2)+(AR32=2)+(H32=2)+(BD32=2)+(BJ32=2))</f>
        <v>0</v>
      </c>
      <c r="BO32" s="180">
        <f>SUM(BJ32*2)+BL32</f>
        <v>0</v>
      </c>
      <c r="BP32" s="248">
        <f>SUM(D32,J32,P32,V32,AB32,AH32,AN32,AS32,AY32,BE32)</f>
        <v>0</v>
      </c>
      <c r="BQ32" s="248" t="s">
        <v>31</v>
      </c>
      <c r="BR32" s="248">
        <f>SUM(F32,L32,R32,X32,AD32,AJ32,AP32,BB32,BH32)</f>
        <v>0</v>
      </c>
      <c r="BS32" s="176" t="e">
        <f>SUM(BP32/BR32)</f>
        <v>#DIV/0!</v>
      </c>
      <c r="BT32" s="248">
        <f>SUM(J33,J34,J35,P33,P34,P35,V33,V34,V35,AB33,AB34,AB35,AH33,AH34,AH35,AN33,AN34,AN35,AT33,AT34,AT35,AZ33,AZ34,AZ35,BF33,BF34,BF35,D33,D34,D35)</f>
        <v>0</v>
      </c>
      <c r="BU32" s="248">
        <f>SUM(F33,F34,F35,L33,L34,L35,R33,R34,R35,X33,X34,X35,AD33,AD34,AD35,AJ33,AJ34,AJ35,AP33,AP34,AP35,AV33,AV34,AV35,BB33,BB34,BB35,BH33,BH34,BH35)</f>
        <v>0</v>
      </c>
      <c r="BV32" s="176" t="e">
        <f>SUM(BT32/BU32)</f>
        <v>#DIV/0!</v>
      </c>
      <c r="BW32" s="249">
        <f>$BX32</f>
        <v>5</v>
      </c>
      <c r="BX32" s="38">
        <f>RANK(CB32,CB$4:CB$43)</f>
        <v>5</v>
      </c>
      <c r="BY32" s="38">
        <f>BO32</f>
        <v>0</v>
      </c>
      <c r="BZ32" s="117">
        <f>IF(BP32=0,0,IF(BR32=0,9,BS32))</f>
        <v>0</v>
      </c>
      <c r="CA32" s="38">
        <f>IF(BT32=0,0,BV32)</f>
        <v>0</v>
      </c>
      <c r="CB32" s="38">
        <f>BJ32+0.01*BZ32+0.00001*CA32</f>
        <v>0</v>
      </c>
    </row>
    <row r="33" spans="1:80" ht="12" hidden="1" customHeight="1">
      <c r="A33" s="255">
        <f>$AR$3</f>
        <v>0</v>
      </c>
      <c r="B33" s="265"/>
      <c r="C33" s="126" t="str">
        <f t="shared" ref="C33:C35" si="178">AW5</f>
        <v/>
      </c>
      <c r="D33" s="53">
        <f t="shared" si="170"/>
        <v>0</v>
      </c>
      <c r="E33" s="53" t="s">
        <v>31</v>
      </c>
      <c r="F33" s="53">
        <f t="shared" ref="F33:F35" si="179">AT5</f>
        <v>0</v>
      </c>
      <c r="G33" s="86" t="str">
        <f t="shared" ref="G33:G35" si="180">AS5</f>
        <v/>
      </c>
      <c r="H33" s="235"/>
      <c r="I33" s="53" t="str">
        <f t="shared" ref="I33:I35" si="181">AW9</f>
        <v/>
      </c>
      <c r="J33" s="53">
        <f t="shared" si="171"/>
        <v>0</v>
      </c>
      <c r="K33" s="53" t="s">
        <v>31</v>
      </c>
      <c r="L33" s="62">
        <f t="shared" ref="L33:L35" si="182">AT9</f>
        <v>0</v>
      </c>
      <c r="M33" s="86" t="str">
        <f t="shared" ref="M33:M35" si="183">AS9</f>
        <v/>
      </c>
      <c r="N33" s="168"/>
      <c r="O33" s="53" t="str">
        <f t="shared" ref="O33:O35" si="184">AW13</f>
        <v/>
      </c>
      <c r="P33" s="53">
        <f t="shared" si="172"/>
        <v>0</v>
      </c>
      <c r="Q33" s="53" t="s">
        <v>31</v>
      </c>
      <c r="R33" s="62">
        <f t="shared" ref="R33:R35" si="185">AT13</f>
        <v>0</v>
      </c>
      <c r="S33" s="86" t="str">
        <f t="shared" ref="S33:S35" si="186">AS13</f>
        <v/>
      </c>
      <c r="T33" s="168"/>
      <c r="U33" s="50" t="str">
        <f t="shared" ref="U33:U35" si="187">AW17</f>
        <v/>
      </c>
      <c r="V33" s="53">
        <f t="shared" si="173"/>
        <v>0</v>
      </c>
      <c r="W33" s="53" t="s">
        <v>31</v>
      </c>
      <c r="X33" s="127">
        <f t="shared" ref="X33:X35" si="188">AT17</f>
        <v>0</v>
      </c>
      <c r="Y33" s="86" t="str">
        <f t="shared" ref="Y33:Y35" si="189">AS17</f>
        <v/>
      </c>
      <c r="Z33" s="168"/>
      <c r="AA33" s="50" t="str">
        <f t="shared" ref="AA33:AA35" si="190">AW21</f>
        <v/>
      </c>
      <c r="AB33" s="53">
        <f t="shared" si="174"/>
        <v>0</v>
      </c>
      <c r="AC33" s="53" t="s">
        <v>31</v>
      </c>
      <c r="AD33" s="62">
        <f t="shared" ref="AD33:AD35" si="191">AT21</f>
        <v>0</v>
      </c>
      <c r="AE33" s="86" t="str">
        <f t="shared" ref="AE33:AE35" si="192">AS21</f>
        <v/>
      </c>
      <c r="AF33" s="168"/>
      <c r="AG33" s="53" t="str">
        <f t="shared" ref="AG33:AG35" si="193">AW25</f>
        <v/>
      </c>
      <c r="AH33" s="53">
        <f t="shared" si="175"/>
        <v>0</v>
      </c>
      <c r="AI33" s="53" t="s">
        <v>31</v>
      </c>
      <c r="AJ33" s="62">
        <f t="shared" ref="AJ33:AJ35" si="194">AT25</f>
        <v>0</v>
      </c>
      <c r="AK33" s="86" t="str">
        <f t="shared" ref="AK33:AK35" si="195">AS25</f>
        <v/>
      </c>
      <c r="AL33" s="168"/>
      <c r="AM33" s="53" t="str">
        <f t="shared" ref="AM33:AM35" si="196">AW29</f>
        <v/>
      </c>
      <c r="AN33" s="53">
        <f t="shared" si="176"/>
        <v>0</v>
      </c>
      <c r="AO33" s="53" t="s">
        <v>31</v>
      </c>
      <c r="AP33" s="62">
        <f t="shared" si="177"/>
        <v>0</v>
      </c>
      <c r="AQ33" s="86" t="str">
        <f t="shared" ref="AQ33:AQ35" si="197">AS29</f>
        <v/>
      </c>
      <c r="AR33" s="168"/>
      <c r="AS33" s="128"/>
      <c r="AT33" s="53"/>
      <c r="AU33" s="53" t="s">
        <v>31</v>
      </c>
      <c r="AV33" s="62"/>
      <c r="AW33" s="129"/>
      <c r="AX33" s="168"/>
      <c r="AY33" s="46" t="str">
        <f t="shared" ref="AY33:AY35" si="198">IF(AZ33="","",IF(AZ33&gt;BB33,1,0))</f>
        <v/>
      </c>
      <c r="AZ33" s="56"/>
      <c r="BA33" s="46" t="s">
        <v>31</v>
      </c>
      <c r="BB33" s="58"/>
      <c r="BC33" s="46" t="str">
        <f t="shared" ref="BC33:BC35" si="199">IF(BB33="","",IF(BB33&gt;AZ33,1,0))</f>
        <v/>
      </c>
      <c r="BD33" s="168"/>
      <c r="BE33" s="46" t="str">
        <f t="shared" ref="BE33:BE35" si="200">IF(BF33="","",IF(BF33&gt;BH33,1,0))</f>
        <v/>
      </c>
      <c r="BF33" s="56"/>
      <c r="BG33" s="46" t="s">
        <v>31</v>
      </c>
      <c r="BH33" s="58"/>
      <c r="BI33" s="46" t="str">
        <f t="shared" ref="BI33:BI35" si="201">IF(BH33="","",IF(BH33&gt;BF33,1,0))</f>
        <v/>
      </c>
      <c r="BJ33" s="172"/>
      <c r="BK33" s="172"/>
      <c r="BL33" s="172"/>
      <c r="BM33" s="172"/>
      <c r="BN33" s="172"/>
      <c r="BO33" s="172"/>
      <c r="BP33" s="172"/>
      <c r="BQ33" s="172"/>
      <c r="BR33" s="172"/>
      <c r="BS33" s="172"/>
      <c r="BT33" s="172"/>
      <c r="BU33" s="172"/>
      <c r="BV33" s="172"/>
      <c r="BW33" s="178"/>
      <c r="BZ33" s="117"/>
    </row>
    <row r="34" spans="1:80" ht="12" hidden="1" customHeight="1">
      <c r="A34" s="186"/>
      <c r="B34" s="265"/>
      <c r="C34" s="126" t="str">
        <f t="shared" si="178"/>
        <v/>
      </c>
      <c r="D34" s="53">
        <f t="shared" si="170"/>
        <v>0</v>
      </c>
      <c r="E34" s="53" t="s">
        <v>31</v>
      </c>
      <c r="F34" s="53">
        <f t="shared" si="179"/>
        <v>0</v>
      </c>
      <c r="G34" s="86" t="str">
        <f t="shared" si="180"/>
        <v/>
      </c>
      <c r="H34" s="235"/>
      <c r="I34" s="53" t="str">
        <f t="shared" si="181"/>
        <v/>
      </c>
      <c r="J34" s="53">
        <f t="shared" si="171"/>
        <v>0</v>
      </c>
      <c r="K34" s="53" t="s">
        <v>31</v>
      </c>
      <c r="L34" s="62">
        <f t="shared" si="182"/>
        <v>0</v>
      </c>
      <c r="M34" s="86" t="str">
        <f t="shared" si="183"/>
        <v/>
      </c>
      <c r="N34" s="168"/>
      <c r="O34" s="53" t="str">
        <f t="shared" si="184"/>
        <v/>
      </c>
      <c r="P34" s="53">
        <f t="shared" si="172"/>
        <v>0</v>
      </c>
      <c r="Q34" s="53" t="s">
        <v>31</v>
      </c>
      <c r="R34" s="62">
        <f t="shared" si="185"/>
        <v>0</v>
      </c>
      <c r="S34" s="86" t="str">
        <f t="shared" si="186"/>
        <v/>
      </c>
      <c r="T34" s="168"/>
      <c r="U34" s="50" t="str">
        <f t="shared" si="187"/>
        <v/>
      </c>
      <c r="V34" s="53">
        <f t="shared" si="173"/>
        <v>0</v>
      </c>
      <c r="W34" s="53" t="s">
        <v>31</v>
      </c>
      <c r="X34" s="127">
        <f t="shared" si="188"/>
        <v>0</v>
      </c>
      <c r="Y34" s="86" t="str">
        <f t="shared" si="189"/>
        <v/>
      </c>
      <c r="Z34" s="168"/>
      <c r="AA34" s="50" t="str">
        <f t="shared" si="190"/>
        <v/>
      </c>
      <c r="AB34" s="53">
        <f t="shared" si="174"/>
        <v>0</v>
      </c>
      <c r="AC34" s="53" t="s">
        <v>31</v>
      </c>
      <c r="AD34" s="62">
        <f t="shared" si="191"/>
        <v>0</v>
      </c>
      <c r="AE34" s="86" t="str">
        <f t="shared" si="192"/>
        <v/>
      </c>
      <c r="AF34" s="168"/>
      <c r="AG34" s="53" t="str">
        <f t="shared" si="193"/>
        <v/>
      </c>
      <c r="AH34" s="53">
        <f t="shared" si="175"/>
        <v>0</v>
      </c>
      <c r="AI34" s="53" t="s">
        <v>31</v>
      </c>
      <c r="AJ34" s="62">
        <f t="shared" si="194"/>
        <v>0</v>
      </c>
      <c r="AK34" s="86" t="str">
        <f t="shared" si="195"/>
        <v/>
      </c>
      <c r="AL34" s="168"/>
      <c r="AM34" s="53" t="str">
        <f t="shared" si="196"/>
        <v/>
      </c>
      <c r="AN34" s="53">
        <f t="shared" si="176"/>
        <v>0</v>
      </c>
      <c r="AO34" s="53" t="s">
        <v>31</v>
      </c>
      <c r="AP34" s="62">
        <f t="shared" si="177"/>
        <v>0</v>
      </c>
      <c r="AQ34" s="86" t="str">
        <f t="shared" si="197"/>
        <v/>
      </c>
      <c r="AR34" s="168"/>
      <c r="AS34" s="128"/>
      <c r="AT34" s="53"/>
      <c r="AU34" s="53" t="s">
        <v>31</v>
      </c>
      <c r="AV34" s="62"/>
      <c r="AW34" s="129"/>
      <c r="AX34" s="168"/>
      <c r="AY34" s="46" t="str">
        <f t="shared" si="198"/>
        <v/>
      </c>
      <c r="AZ34" s="57"/>
      <c r="BA34" s="46" t="s">
        <v>31</v>
      </c>
      <c r="BB34" s="63"/>
      <c r="BC34" s="46" t="str">
        <f t="shared" si="199"/>
        <v/>
      </c>
      <c r="BD34" s="168"/>
      <c r="BE34" s="46" t="str">
        <f t="shared" si="200"/>
        <v/>
      </c>
      <c r="BF34" s="57"/>
      <c r="BG34" s="46" t="s">
        <v>31</v>
      </c>
      <c r="BH34" s="63"/>
      <c r="BI34" s="46" t="str">
        <f t="shared" si="201"/>
        <v/>
      </c>
      <c r="BJ34" s="172"/>
      <c r="BK34" s="172"/>
      <c r="BL34" s="172"/>
      <c r="BM34" s="172"/>
      <c r="BN34" s="172"/>
      <c r="BO34" s="172"/>
      <c r="BP34" s="172"/>
      <c r="BQ34" s="172"/>
      <c r="BR34" s="172"/>
      <c r="BS34" s="172"/>
      <c r="BT34" s="172"/>
      <c r="BU34" s="172"/>
      <c r="BV34" s="172"/>
      <c r="BW34" s="178"/>
      <c r="BZ34" s="117"/>
    </row>
    <row r="35" spans="1:80" ht="12" hidden="1" customHeight="1">
      <c r="A35" s="187"/>
      <c r="B35" s="266"/>
      <c r="C35" s="130" t="str">
        <f t="shared" si="178"/>
        <v/>
      </c>
      <c r="D35" s="74">
        <f t="shared" si="170"/>
        <v>0</v>
      </c>
      <c r="E35" s="74" t="s">
        <v>31</v>
      </c>
      <c r="F35" s="74">
        <f t="shared" si="179"/>
        <v>0</v>
      </c>
      <c r="G35" s="90" t="str">
        <f t="shared" si="180"/>
        <v/>
      </c>
      <c r="H35" s="236"/>
      <c r="I35" s="74" t="str">
        <f t="shared" si="181"/>
        <v/>
      </c>
      <c r="J35" s="74">
        <f t="shared" si="171"/>
        <v>0</v>
      </c>
      <c r="K35" s="74" t="s">
        <v>31</v>
      </c>
      <c r="L35" s="75">
        <f t="shared" si="182"/>
        <v>0</v>
      </c>
      <c r="M35" s="90" t="str">
        <f t="shared" si="183"/>
        <v/>
      </c>
      <c r="N35" s="191"/>
      <c r="O35" s="74" t="str">
        <f t="shared" si="184"/>
        <v/>
      </c>
      <c r="P35" s="74">
        <f t="shared" si="172"/>
        <v>0</v>
      </c>
      <c r="Q35" s="74" t="s">
        <v>31</v>
      </c>
      <c r="R35" s="75">
        <f t="shared" si="185"/>
        <v>0</v>
      </c>
      <c r="S35" s="90" t="str">
        <f t="shared" si="186"/>
        <v/>
      </c>
      <c r="T35" s="191"/>
      <c r="U35" s="72" t="str">
        <f t="shared" si="187"/>
        <v/>
      </c>
      <c r="V35" s="74">
        <f t="shared" si="173"/>
        <v>0</v>
      </c>
      <c r="W35" s="74" t="s">
        <v>31</v>
      </c>
      <c r="X35" s="131">
        <f t="shared" si="188"/>
        <v>0</v>
      </c>
      <c r="Y35" s="90" t="str">
        <f t="shared" si="189"/>
        <v/>
      </c>
      <c r="Z35" s="191"/>
      <c r="AA35" s="72" t="str">
        <f t="shared" si="190"/>
        <v/>
      </c>
      <c r="AB35" s="74">
        <f t="shared" si="174"/>
        <v>0</v>
      </c>
      <c r="AC35" s="74" t="s">
        <v>31</v>
      </c>
      <c r="AD35" s="75">
        <f t="shared" si="191"/>
        <v>0</v>
      </c>
      <c r="AE35" s="90" t="str">
        <f t="shared" si="192"/>
        <v/>
      </c>
      <c r="AF35" s="191"/>
      <c r="AG35" s="74" t="str">
        <f t="shared" si="193"/>
        <v/>
      </c>
      <c r="AH35" s="74">
        <f t="shared" si="175"/>
        <v>0</v>
      </c>
      <c r="AI35" s="74" t="s">
        <v>31</v>
      </c>
      <c r="AJ35" s="75">
        <f t="shared" si="194"/>
        <v>0</v>
      </c>
      <c r="AK35" s="90" t="str">
        <f t="shared" si="195"/>
        <v/>
      </c>
      <c r="AL35" s="191"/>
      <c r="AM35" s="74" t="str">
        <f t="shared" si="196"/>
        <v/>
      </c>
      <c r="AN35" s="74">
        <f t="shared" si="176"/>
        <v>0</v>
      </c>
      <c r="AO35" s="74" t="s">
        <v>31</v>
      </c>
      <c r="AP35" s="75">
        <f t="shared" si="177"/>
        <v>0</v>
      </c>
      <c r="AQ35" s="90" t="str">
        <f t="shared" si="197"/>
        <v/>
      </c>
      <c r="AR35" s="191"/>
      <c r="AS35" s="132"/>
      <c r="AT35" s="74"/>
      <c r="AU35" s="74" t="s">
        <v>31</v>
      </c>
      <c r="AV35" s="75"/>
      <c r="AW35" s="133"/>
      <c r="AX35" s="191"/>
      <c r="AY35" s="46" t="str">
        <f t="shared" si="198"/>
        <v/>
      </c>
      <c r="AZ35" s="76"/>
      <c r="BA35" s="68" t="s">
        <v>31</v>
      </c>
      <c r="BB35" s="77"/>
      <c r="BC35" s="46" t="str">
        <f t="shared" si="199"/>
        <v/>
      </c>
      <c r="BD35" s="191"/>
      <c r="BE35" s="46" t="str">
        <f t="shared" si="200"/>
        <v/>
      </c>
      <c r="BF35" s="76"/>
      <c r="BG35" s="68" t="s">
        <v>31</v>
      </c>
      <c r="BH35" s="77"/>
      <c r="BI35" s="46" t="str">
        <f t="shared" si="201"/>
        <v/>
      </c>
      <c r="BJ35" s="173"/>
      <c r="BK35" s="173"/>
      <c r="BL35" s="173"/>
      <c r="BM35" s="173"/>
      <c r="BN35" s="173"/>
      <c r="BO35" s="173"/>
      <c r="BP35" s="173"/>
      <c r="BQ35" s="173"/>
      <c r="BR35" s="173"/>
      <c r="BS35" s="173"/>
      <c r="BT35" s="173"/>
      <c r="BU35" s="173"/>
      <c r="BV35" s="173"/>
      <c r="BW35" s="250"/>
      <c r="BZ35" s="117"/>
    </row>
    <row r="36" spans="1:80" ht="12" hidden="1" customHeight="1">
      <c r="A36" s="111">
        <f>$AX$2</f>
        <v>0</v>
      </c>
      <c r="B36" s="261">
        <f>$AX$4</f>
        <v>0</v>
      </c>
      <c r="C36" s="112"/>
      <c r="D36" s="54" t="str">
        <f>$BB$4</f>
        <v/>
      </c>
      <c r="E36" s="54" t="s">
        <v>31</v>
      </c>
      <c r="F36" s="54">
        <f>$AZ$4</f>
        <v>0</v>
      </c>
      <c r="G36" s="113"/>
      <c r="H36" s="259">
        <f>$AX$8</f>
        <v>0</v>
      </c>
      <c r="I36" s="35"/>
      <c r="J36" s="35">
        <f>BC8</f>
        <v>0</v>
      </c>
      <c r="K36" s="35" t="s">
        <v>31</v>
      </c>
      <c r="L36" s="114" t="str">
        <f>AY8</f>
        <v/>
      </c>
      <c r="M36" s="115"/>
      <c r="N36" s="167">
        <f>$AX$12</f>
        <v>0</v>
      </c>
      <c r="O36" s="35"/>
      <c r="P36" s="35">
        <f>BC12</f>
        <v>0</v>
      </c>
      <c r="Q36" s="35" t="s">
        <v>31</v>
      </c>
      <c r="R36" s="35" t="str">
        <f>$AY$12</f>
        <v/>
      </c>
      <c r="S36" s="115"/>
      <c r="T36" s="167">
        <f>$AX$16</f>
        <v>0</v>
      </c>
      <c r="U36" s="32"/>
      <c r="V36" s="35" t="str">
        <f t="shared" ref="V36:V39" si="202">BB16</f>
        <v/>
      </c>
      <c r="W36" s="35" t="s">
        <v>31</v>
      </c>
      <c r="X36" s="114" t="str">
        <f>AY16</f>
        <v/>
      </c>
      <c r="Y36" s="115"/>
      <c r="Z36" s="167">
        <f>$AX$20</f>
        <v>0</v>
      </c>
      <c r="AA36" s="32"/>
      <c r="AB36" s="35" t="str">
        <f t="shared" ref="AB36:AB39" si="203">BB20</f>
        <v/>
      </c>
      <c r="AC36" s="35" t="s">
        <v>31</v>
      </c>
      <c r="AD36" s="114" t="str">
        <f>AY20</f>
        <v/>
      </c>
      <c r="AE36" s="115"/>
      <c r="AF36" s="167">
        <f>$AX$24</f>
        <v>0</v>
      </c>
      <c r="AG36" s="35"/>
      <c r="AH36" s="35" t="str">
        <f t="shared" ref="AH36:AH39" si="204">BB24</f>
        <v/>
      </c>
      <c r="AI36" s="35" t="s">
        <v>31</v>
      </c>
      <c r="AJ36" s="114" t="str">
        <f>AY24</f>
        <v/>
      </c>
      <c r="AK36" s="115"/>
      <c r="AL36" s="167">
        <f>$AX$28</f>
        <v>0</v>
      </c>
      <c r="AM36" s="35"/>
      <c r="AN36" s="35">
        <f>BC28</f>
        <v>0</v>
      </c>
      <c r="AO36" s="35" t="s">
        <v>31</v>
      </c>
      <c r="AP36" s="114" t="str">
        <f>AY28</f>
        <v/>
      </c>
      <c r="AQ36" s="115"/>
      <c r="AR36" s="167">
        <f>$AX$32</f>
        <v>0</v>
      </c>
      <c r="AS36" s="35"/>
      <c r="AT36" s="35" t="str">
        <f t="shared" ref="AT36:AT39" si="205">BB32</f>
        <v/>
      </c>
      <c r="AU36" s="35" t="s">
        <v>31</v>
      </c>
      <c r="AV36" s="114" t="str">
        <f>AY32</f>
        <v/>
      </c>
      <c r="AW36" s="115"/>
      <c r="AX36" s="170"/>
      <c r="AY36" s="124"/>
      <c r="AZ36" s="35"/>
      <c r="BA36" s="35" t="s">
        <v>31</v>
      </c>
      <c r="BB36" s="114"/>
      <c r="BC36" s="115"/>
      <c r="BD36" s="205"/>
      <c r="BE36" s="26" t="str">
        <f>IF(BF37="","",SUM(BE37:BE39))</f>
        <v/>
      </c>
      <c r="BF36" s="29"/>
      <c r="BG36" s="80" t="s">
        <v>31</v>
      </c>
      <c r="BH36" s="26" t="str">
        <f>IF(BH37="","",SUM(BI37:BI39))</f>
        <v/>
      </c>
      <c r="BI36" s="29"/>
      <c r="BJ36" s="171">
        <f>SUMPRODUCT((D36=2)+(J36=2)+(V36=2)+(P36=2)+(AB36=2)+(AH36=2)+(AN36=2)+(AT36=2)+(BE36=2))</f>
        <v>0</v>
      </c>
      <c r="BK36" s="254" t="s">
        <v>31</v>
      </c>
      <c r="BL36" s="171">
        <f>SUMPRODUCT((L36=2)+(R36=2)+(X36=2)+(AC36=2)+(AJ36=2)+(AP36=2)+(AV36=2)+(BB36=2)+(BH36=2))</f>
        <v>0</v>
      </c>
      <c r="BM36" s="254" t="s">
        <v>31</v>
      </c>
      <c r="BN36" s="171">
        <f>SUMPRODUCT((N36=2)+(T36=2)+(Z36=2)+(AE36=2)+(AL36=2)+(AR36=2)+(AX36=2)+(BD36=2)+(BJ36=2))</f>
        <v>0</v>
      </c>
      <c r="BO36" s="180">
        <f>SUM(BJ36*2)+BL36</f>
        <v>0</v>
      </c>
      <c r="BP36" s="248">
        <f>SUM(D36,J36,P36,V36,AB36,AG36,AN36,AT36,BE36)</f>
        <v>0</v>
      </c>
      <c r="BQ36" s="248" t="s">
        <v>31</v>
      </c>
      <c r="BR36" s="248">
        <f>SUM(F36,L36,R36,X36,AD36,AJ36,AP36,AV36,BH36)</f>
        <v>0</v>
      </c>
      <c r="BS36" s="176" t="e">
        <f>SUM(BP36/BR36)</f>
        <v>#DIV/0!</v>
      </c>
      <c r="BT36" s="248">
        <f>SUM(J37,J38,J39,P37,P38,P39,V37,V38,V39,AB37,AB38,AB39,AH37,AH38,AH39,AN37,AN38,AN39,AT37,AT38,AT39,AZ37,AZ38,AZ39,BF37,BF38,BF39,D37,D38,D39)</f>
        <v>0</v>
      </c>
      <c r="BU36" s="248">
        <f>SUM(F37,F38,F39,L37,L38,L39,R37,R38,R39,X37,X38,X39,AD37,AD38,AD39,AJ37,AJ38,AJ39,AP37,AP38,AP39,AV37,AV38,AV39,BB37,BB38,BB39,BH37,BH38,BH39)</f>
        <v>0</v>
      </c>
      <c r="BV36" s="176" t="e">
        <f>SUM(BT36/BU36)</f>
        <v>#DIV/0!</v>
      </c>
      <c r="BW36" s="249">
        <f>$BX36</f>
        <v>5</v>
      </c>
      <c r="BX36" s="38">
        <f>RANK(CB36,CB$4:CB$43)</f>
        <v>5</v>
      </c>
      <c r="BY36" s="38">
        <f>BO36</f>
        <v>0</v>
      </c>
      <c r="BZ36" s="117">
        <f>IF(BP36=0,0,IF(BR36=0,9,BS36))</f>
        <v>0</v>
      </c>
      <c r="CA36" s="38">
        <f>IF(BT36=0,0,BV36)</f>
        <v>0</v>
      </c>
      <c r="CB36" s="38">
        <f>BJ36+0.01*BZ36+0.00001*CA36</f>
        <v>0</v>
      </c>
    </row>
    <row r="37" spans="1:80" ht="12" hidden="1" customHeight="1">
      <c r="A37" s="255">
        <f>$AX$3</f>
        <v>0</v>
      </c>
      <c r="B37" s="168"/>
      <c r="C37" s="118" t="str">
        <f t="shared" ref="C37:C39" si="206">BC5</f>
        <v/>
      </c>
      <c r="D37" s="53">
        <f t="shared" ref="D37:D39" si="207">BB5</f>
        <v>0</v>
      </c>
      <c r="E37" s="53" t="s">
        <v>31</v>
      </c>
      <c r="F37" s="53">
        <f>$AZ$5</f>
        <v>0</v>
      </c>
      <c r="G37" s="86" t="str">
        <f t="shared" ref="G37:G39" si="208">AY5</f>
        <v/>
      </c>
      <c r="H37" s="235"/>
      <c r="I37" s="53" t="str">
        <f t="shared" ref="I37:I39" si="209">BC9</f>
        <v/>
      </c>
      <c r="J37" s="53">
        <f t="shared" ref="J37:J39" si="210">BB9</f>
        <v>0</v>
      </c>
      <c r="K37" s="53" t="s">
        <v>31</v>
      </c>
      <c r="L37" s="62">
        <f t="shared" ref="L37:L39" si="211">AZ9</f>
        <v>0</v>
      </c>
      <c r="M37" s="86" t="str">
        <f t="shared" ref="M37:M39" si="212">AY9</f>
        <v/>
      </c>
      <c r="N37" s="168"/>
      <c r="O37" s="53" t="str">
        <f t="shared" ref="O37:O39" si="213">BC13</f>
        <v/>
      </c>
      <c r="P37" s="52">
        <f t="shared" ref="P37:P39" si="214">BB13</f>
        <v>0</v>
      </c>
      <c r="Q37" s="53" t="s">
        <v>31</v>
      </c>
      <c r="R37" s="53">
        <f t="shared" ref="R37:R39" si="215">AZ13</f>
        <v>0</v>
      </c>
      <c r="S37" s="134" t="str">
        <f t="shared" ref="S37:S39" si="216">AY13</f>
        <v/>
      </c>
      <c r="T37" s="168"/>
      <c r="U37" s="50" t="str">
        <f t="shared" ref="U37:U39" si="217">BC17</f>
        <v/>
      </c>
      <c r="V37" s="52">
        <f t="shared" si="202"/>
        <v>0</v>
      </c>
      <c r="W37" s="53" t="s">
        <v>31</v>
      </c>
      <c r="X37" s="62">
        <f t="shared" ref="X37:X39" si="218">AZ17</f>
        <v>0</v>
      </c>
      <c r="Y37" s="86" t="str">
        <f t="shared" ref="Y37:Y39" si="219">AY17</f>
        <v/>
      </c>
      <c r="Z37" s="168"/>
      <c r="AA37" s="50" t="str">
        <f t="shared" ref="AA37:AA39" si="220">BC21</f>
        <v/>
      </c>
      <c r="AB37" s="53">
        <f t="shared" si="203"/>
        <v>0</v>
      </c>
      <c r="AC37" s="62" t="s">
        <v>31</v>
      </c>
      <c r="AD37" s="62">
        <f t="shared" ref="AD37:AD39" si="221">AZ21</f>
        <v>0</v>
      </c>
      <c r="AE37" s="86" t="str">
        <f t="shared" ref="AE37:AE39" si="222">AY21</f>
        <v/>
      </c>
      <c r="AF37" s="168"/>
      <c r="AG37" s="62" t="str">
        <f t="shared" ref="AG37:AG39" si="223">BC25</f>
        <v/>
      </c>
      <c r="AH37" s="62">
        <f t="shared" si="204"/>
        <v>0</v>
      </c>
      <c r="AI37" s="53" t="s">
        <v>31</v>
      </c>
      <c r="AJ37" s="62">
        <f t="shared" ref="AJ37:AJ39" si="224">AZ25</f>
        <v>0</v>
      </c>
      <c r="AK37" s="86" t="str">
        <f t="shared" ref="AK37:AK39" si="225">AY25</f>
        <v/>
      </c>
      <c r="AL37" s="168"/>
      <c r="AM37" s="53" t="str">
        <f t="shared" ref="AM37:AM39" si="226">BC29</f>
        <v/>
      </c>
      <c r="AN37" s="53">
        <f t="shared" ref="AN37:AN39" si="227">BB29</f>
        <v>0</v>
      </c>
      <c r="AO37" s="53" t="s">
        <v>31</v>
      </c>
      <c r="AP37" s="62">
        <f t="shared" ref="AP37:AP39" si="228">AZ29</f>
        <v>0</v>
      </c>
      <c r="AQ37" s="86" t="str">
        <f t="shared" ref="AQ37:AQ39" si="229">AY29</f>
        <v/>
      </c>
      <c r="AR37" s="168"/>
      <c r="AS37" s="62" t="str">
        <f t="shared" ref="AS37:AS39" si="230">BC33</f>
        <v/>
      </c>
      <c r="AT37" s="53">
        <f t="shared" si="205"/>
        <v>0</v>
      </c>
      <c r="AU37" s="110" t="s">
        <v>31</v>
      </c>
      <c r="AV37" s="62">
        <f t="shared" ref="AV37:AV39" si="231">AZ33</f>
        <v>0</v>
      </c>
      <c r="AW37" s="86" t="str">
        <f t="shared" ref="AW37:AW39" si="232">AY33</f>
        <v/>
      </c>
      <c r="AX37" s="168"/>
      <c r="AY37" s="128"/>
      <c r="AZ37" s="53"/>
      <c r="BA37" s="53" t="s">
        <v>31</v>
      </c>
      <c r="BB37" s="62"/>
      <c r="BC37" s="86"/>
      <c r="BD37" s="168"/>
      <c r="BE37" s="46" t="str">
        <f t="shared" ref="BE37:BE39" si="233">IF(BF37="","",IF(BF37&gt;BH37,1,0))</f>
        <v/>
      </c>
      <c r="BF37" s="56"/>
      <c r="BG37" s="46" t="s">
        <v>31</v>
      </c>
      <c r="BH37" s="58"/>
      <c r="BI37" s="46" t="str">
        <f t="shared" ref="BI37:BI39" si="234">IF(BH37="","",IF(BH37&gt;BF37,1,0))</f>
        <v/>
      </c>
      <c r="BJ37" s="172"/>
      <c r="BK37" s="172"/>
      <c r="BL37" s="172"/>
      <c r="BM37" s="172"/>
      <c r="BN37" s="172"/>
      <c r="BO37" s="172"/>
      <c r="BP37" s="172"/>
      <c r="BQ37" s="172"/>
      <c r="BR37" s="172"/>
      <c r="BS37" s="172"/>
      <c r="BT37" s="172"/>
      <c r="BU37" s="172"/>
      <c r="BV37" s="172"/>
      <c r="BW37" s="178"/>
      <c r="BZ37" s="117"/>
    </row>
    <row r="38" spans="1:80" ht="12" hidden="1" customHeight="1">
      <c r="A38" s="186"/>
      <c r="B38" s="168"/>
      <c r="C38" s="118" t="str">
        <f t="shared" si="206"/>
        <v/>
      </c>
      <c r="D38" s="53">
        <f t="shared" si="207"/>
        <v>0</v>
      </c>
      <c r="E38" s="53" t="s">
        <v>31</v>
      </c>
      <c r="F38" s="53">
        <f t="shared" ref="F38:F39" si="235">AZ6</f>
        <v>0</v>
      </c>
      <c r="G38" s="86" t="str">
        <f t="shared" si="208"/>
        <v/>
      </c>
      <c r="H38" s="235"/>
      <c r="I38" s="53" t="str">
        <f t="shared" si="209"/>
        <v/>
      </c>
      <c r="J38" s="53">
        <f t="shared" si="210"/>
        <v>0</v>
      </c>
      <c r="K38" s="53" t="s">
        <v>31</v>
      </c>
      <c r="L38" s="62">
        <f t="shared" si="211"/>
        <v>0</v>
      </c>
      <c r="M38" s="86" t="str">
        <f t="shared" si="212"/>
        <v/>
      </c>
      <c r="N38" s="168"/>
      <c r="O38" s="53" t="str">
        <f t="shared" si="213"/>
        <v/>
      </c>
      <c r="P38" s="61">
        <f t="shared" si="214"/>
        <v>0</v>
      </c>
      <c r="Q38" s="53" t="s">
        <v>31</v>
      </c>
      <c r="R38" s="53">
        <f t="shared" si="215"/>
        <v>0</v>
      </c>
      <c r="S38" s="86" t="str">
        <f t="shared" si="216"/>
        <v/>
      </c>
      <c r="T38" s="168"/>
      <c r="U38" s="50" t="str">
        <f t="shared" si="217"/>
        <v/>
      </c>
      <c r="V38" s="61">
        <f t="shared" si="202"/>
        <v>0</v>
      </c>
      <c r="W38" s="53" t="s">
        <v>31</v>
      </c>
      <c r="X38" s="62">
        <f t="shared" si="218"/>
        <v>0</v>
      </c>
      <c r="Y38" s="86" t="str">
        <f t="shared" si="219"/>
        <v/>
      </c>
      <c r="Z38" s="168"/>
      <c r="AA38" s="50" t="str">
        <f t="shared" si="220"/>
        <v/>
      </c>
      <c r="AB38" s="53">
        <f t="shared" si="203"/>
        <v>0</v>
      </c>
      <c r="AC38" s="62" t="s">
        <v>31</v>
      </c>
      <c r="AD38" s="62">
        <f t="shared" si="221"/>
        <v>0</v>
      </c>
      <c r="AE38" s="86" t="str">
        <f t="shared" si="222"/>
        <v/>
      </c>
      <c r="AF38" s="168"/>
      <c r="AG38" s="62" t="str">
        <f t="shared" si="223"/>
        <v/>
      </c>
      <c r="AH38" s="62">
        <f t="shared" si="204"/>
        <v>0</v>
      </c>
      <c r="AI38" s="53" t="s">
        <v>31</v>
      </c>
      <c r="AJ38" s="62">
        <f t="shared" si="224"/>
        <v>0</v>
      </c>
      <c r="AK38" s="86" t="str">
        <f t="shared" si="225"/>
        <v/>
      </c>
      <c r="AL38" s="168"/>
      <c r="AM38" s="53" t="str">
        <f t="shared" si="226"/>
        <v/>
      </c>
      <c r="AN38" s="53">
        <f t="shared" si="227"/>
        <v>0</v>
      </c>
      <c r="AO38" s="53" t="s">
        <v>31</v>
      </c>
      <c r="AP38" s="62">
        <f t="shared" si="228"/>
        <v>0</v>
      </c>
      <c r="AQ38" s="86" t="str">
        <f t="shared" si="229"/>
        <v/>
      </c>
      <c r="AR38" s="168"/>
      <c r="AS38" s="62" t="str">
        <f t="shared" si="230"/>
        <v/>
      </c>
      <c r="AT38" s="53">
        <f t="shared" si="205"/>
        <v>0</v>
      </c>
      <c r="AU38" s="110" t="s">
        <v>31</v>
      </c>
      <c r="AV38" s="62">
        <f t="shared" si="231"/>
        <v>0</v>
      </c>
      <c r="AW38" s="86" t="str">
        <f t="shared" si="232"/>
        <v/>
      </c>
      <c r="AX38" s="168"/>
      <c r="AY38" s="128"/>
      <c r="AZ38" s="53"/>
      <c r="BA38" s="53" t="s">
        <v>31</v>
      </c>
      <c r="BB38" s="62"/>
      <c r="BC38" s="86"/>
      <c r="BD38" s="168"/>
      <c r="BE38" s="46" t="str">
        <f t="shared" si="233"/>
        <v/>
      </c>
      <c r="BF38" s="57"/>
      <c r="BG38" s="46" t="s">
        <v>31</v>
      </c>
      <c r="BH38" s="63"/>
      <c r="BI38" s="46" t="str">
        <f t="shared" si="234"/>
        <v/>
      </c>
      <c r="BJ38" s="172"/>
      <c r="BK38" s="172"/>
      <c r="BL38" s="172"/>
      <c r="BM38" s="172"/>
      <c r="BN38" s="172"/>
      <c r="BO38" s="172"/>
      <c r="BP38" s="172"/>
      <c r="BQ38" s="172"/>
      <c r="BR38" s="172"/>
      <c r="BS38" s="172"/>
      <c r="BT38" s="172"/>
      <c r="BU38" s="172"/>
      <c r="BV38" s="172"/>
      <c r="BW38" s="178"/>
      <c r="BZ38" s="117"/>
    </row>
    <row r="39" spans="1:80" ht="12" hidden="1" customHeight="1">
      <c r="A39" s="187"/>
      <c r="B39" s="262"/>
      <c r="C39" s="119" t="str">
        <f t="shared" si="206"/>
        <v/>
      </c>
      <c r="D39" s="74">
        <f t="shared" si="207"/>
        <v>0</v>
      </c>
      <c r="E39" s="74" t="s">
        <v>31</v>
      </c>
      <c r="F39" s="74">
        <f t="shared" si="235"/>
        <v>0</v>
      </c>
      <c r="G39" s="90" t="str">
        <f t="shared" si="208"/>
        <v/>
      </c>
      <c r="H39" s="236"/>
      <c r="I39" s="74" t="str">
        <f t="shared" si="209"/>
        <v/>
      </c>
      <c r="J39" s="74">
        <f t="shared" si="210"/>
        <v>0</v>
      </c>
      <c r="K39" s="74" t="s">
        <v>31</v>
      </c>
      <c r="L39" s="75">
        <f t="shared" si="211"/>
        <v>0</v>
      </c>
      <c r="M39" s="90" t="str">
        <f t="shared" si="212"/>
        <v/>
      </c>
      <c r="N39" s="191"/>
      <c r="O39" s="74" t="str">
        <f t="shared" si="213"/>
        <v/>
      </c>
      <c r="P39" s="73">
        <f t="shared" si="214"/>
        <v>0</v>
      </c>
      <c r="Q39" s="74" t="s">
        <v>31</v>
      </c>
      <c r="R39" s="74">
        <f t="shared" si="215"/>
        <v>0</v>
      </c>
      <c r="S39" s="90" t="str">
        <f t="shared" si="216"/>
        <v/>
      </c>
      <c r="T39" s="191"/>
      <c r="U39" s="72" t="str">
        <f t="shared" si="217"/>
        <v/>
      </c>
      <c r="V39" s="73">
        <f t="shared" si="202"/>
        <v>0</v>
      </c>
      <c r="W39" s="74" t="s">
        <v>31</v>
      </c>
      <c r="X39" s="75">
        <f t="shared" si="218"/>
        <v>0</v>
      </c>
      <c r="Y39" s="90" t="str">
        <f t="shared" si="219"/>
        <v/>
      </c>
      <c r="Z39" s="191"/>
      <c r="AA39" s="72" t="str">
        <f t="shared" si="220"/>
        <v/>
      </c>
      <c r="AB39" s="74">
        <f t="shared" si="203"/>
        <v>0</v>
      </c>
      <c r="AC39" s="75" t="s">
        <v>31</v>
      </c>
      <c r="AD39" s="75">
        <f t="shared" si="221"/>
        <v>0</v>
      </c>
      <c r="AE39" s="90" t="str">
        <f t="shared" si="222"/>
        <v/>
      </c>
      <c r="AF39" s="191"/>
      <c r="AG39" s="75" t="str">
        <f t="shared" si="223"/>
        <v/>
      </c>
      <c r="AH39" s="75">
        <f t="shared" si="204"/>
        <v>0</v>
      </c>
      <c r="AI39" s="74" t="s">
        <v>31</v>
      </c>
      <c r="AJ39" s="75">
        <f t="shared" si="224"/>
        <v>0</v>
      </c>
      <c r="AK39" s="90" t="str">
        <f t="shared" si="225"/>
        <v/>
      </c>
      <c r="AL39" s="191"/>
      <c r="AM39" s="132" t="str">
        <f t="shared" si="226"/>
        <v/>
      </c>
      <c r="AN39" s="135">
        <f t="shared" si="227"/>
        <v>0</v>
      </c>
      <c r="AO39" s="135" t="s">
        <v>31</v>
      </c>
      <c r="AP39" s="136">
        <f t="shared" si="228"/>
        <v>0</v>
      </c>
      <c r="AQ39" s="133" t="str">
        <f t="shared" si="229"/>
        <v/>
      </c>
      <c r="AR39" s="191"/>
      <c r="AS39" s="75" t="str">
        <f t="shared" si="230"/>
        <v/>
      </c>
      <c r="AT39" s="74">
        <f t="shared" si="205"/>
        <v>0</v>
      </c>
      <c r="AU39" s="137" t="s">
        <v>31</v>
      </c>
      <c r="AV39" s="75">
        <f t="shared" si="231"/>
        <v>0</v>
      </c>
      <c r="AW39" s="90" t="str">
        <f t="shared" si="232"/>
        <v/>
      </c>
      <c r="AX39" s="191"/>
      <c r="AY39" s="132"/>
      <c r="AZ39" s="74"/>
      <c r="BA39" s="74" t="s">
        <v>31</v>
      </c>
      <c r="BB39" s="75"/>
      <c r="BC39" s="90"/>
      <c r="BD39" s="191"/>
      <c r="BE39" s="68" t="str">
        <f t="shared" si="233"/>
        <v/>
      </c>
      <c r="BF39" s="76"/>
      <c r="BG39" s="68" t="s">
        <v>31</v>
      </c>
      <c r="BH39" s="77"/>
      <c r="BI39" s="68" t="str">
        <f t="shared" si="234"/>
        <v/>
      </c>
      <c r="BJ39" s="173"/>
      <c r="BK39" s="173"/>
      <c r="BL39" s="173"/>
      <c r="BM39" s="173"/>
      <c r="BN39" s="173"/>
      <c r="BO39" s="173"/>
      <c r="BP39" s="173"/>
      <c r="BQ39" s="173"/>
      <c r="BR39" s="173"/>
      <c r="BS39" s="173"/>
      <c r="BT39" s="173"/>
      <c r="BU39" s="173"/>
      <c r="BV39" s="173"/>
      <c r="BW39" s="250"/>
      <c r="BZ39" s="117"/>
    </row>
    <row r="40" spans="1:80" ht="12" hidden="1" customHeight="1">
      <c r="A40" s="138">
        <f>$BD$2</f>
        <v>0</v>
      </c>
      <c r="B40" s="261">
        <f>$BD$4</f>
        <v>0</v>
      </c>
      <c r="C40" s="112"/>
      <c r="D40" s="54" t="str">
        <f t="shared" ref="D40:D43" si="236">BH4</f>
        <v/>
      </c>
      <c r="E40" s="54" t="s">
        <v>31</v>
      </c>
      <c r="F40" s="54" t="str">
        <f>BE4</f>
        <v/>
      </c>
      <c r="G40" s="113"/>
      <c r="H40" s="259">
        <f>$BD$8</f>
        <v>0</v>
      </c>
      <c r="I40" s="35"/>
      <c r="J40" s="35" t="str">
        <f t="shared" ref="J40:J43" si="237">BH8</f>
        <v/>
      </c>
      <c r="K40" s="35" t="s">
        <v>31</v>
      </c>
      <c r="L40" s="114">
        <f t="shared" ref="L40:L43" si="238">BF8</f>
        <v>0</v>
      </c>
      <c r="M40" s="115"/>
      <c r="N40" s="167">
        <f>$BD$12</f>
        <v>0</v>
      </c>
      <c r="O40" s="35"/>
      <c r="P40" s="35" t="str">
        <f t="shared" ref="P40:P43" si="239">BH12</f>
        <v/>
      </c>
      <c r="Q40" s="35" t="s">
        <v>31</v>
      </c>
      <c r="R40" s="114" t="str">
        <f>$BE$12</f>
        <v/>
      </c>
      <c r="S40" s="115"/>
      <c r="T40" s="167">
        <f>$BD$16</f>
        <v>0</v>
      </c>
      <c r="U40" s="32"/>
      <c r="V40" s="35" t="str">
        <f t="shared" ref="V40:V43" si="240">BH16</f>
        <v/>
      </c>
      <c r="W40" s="35" t="s">
        <v>31</v>
      </c>
      <c r="X40" s="35" t="str">
        <f>BE16</f>
        <v/>
      </c>
      <c r="Y40" s="115"/>
      <c r="Z40" s="167">
        <f>$BD$20</f>
        <v>0</v>
      </c>
      <c r="AA40" s="32"/>
      <c r="AB40" s="35" t="str">
        <f t="shared" ref="AB40:AB43" si="241">BH20</f>
        <v/>
      </c>
      <c r="AC40" s="35" t="s">
        <v>31</v>
      </c>
      <c r="AD40" s="114" t="str">
        <f>BE20</f>
        <v/>
      </c>
      <c r="AE40" s="115"/>
      <c r="AF40" s="167">
        <f>$BD$24</f>
        <v>0</v>
      </c>
      <c r="AG40" s="35"/>
      <c r="AH40" s="35" t="str">
        <f t="shared" ref="AH40:AH43" si="242">BH24</f>
        <v/>
      </c>
      <c r="AI40" s="35" t="s">
        <v>31</v>
      </c>
      <c r="AJ40" s="114">
        <f t="shared" ref="AJ40:AJ43" si="243">BF24</f>
        <v>0</v>
      </c>
      <c r="AK40" s="115"/>
      <c r="AL40" s="167">
        <f>$BD$28</f>
        <v>0</v>
      </c>
      <c r="AM40" s="35"/>
      <c r="AN40" s="35" t="str">
        <f t="shared" ref="AN40:AN43" si="244">BH28</f>
        <v/>
      </c>
      <c r="AO40" s="35" t="s">
        <v>31</v>
      </c>
      <c r="AP40" s="114" t="str">
        <f>BE28</f>
        <v/>
      </c>
      <c r="AQ40" s="115"/>
      <c r="AR40" s="167">
        <f>$BD$32</f>
        <v>0</v>
      </c>
      <c r="AS40" s="35"/>
      <c r="AT40" s="35" t="str">
        <f t="shared" ref="AT40:AT43" si="245">BH32</f>
        <v/>
      </c>
      <c r="AU40" s="35" t="s">
        <v>31</v>
      </c>
      <c r="AV40" s="114" t="str">
        <f>BE32</f>
        <v/>
      </c>
      <c r="AW40" s="115"/>
      <c r="AX40" s="167">
        <f>$BD$36</f>
        <v>0</v>
      </c>
      <c r="AY40" s="128"/>
      <c r="AZ40" s="54" t="str">
        <f t="shared" ref="AZ40:AZ43" si="246">BH36</f>
        <v/>
      </c>
      <c r="BA40" s="54" t="s">
        <v>31</v>
      </c>
      <c r="BB40" s="55" t="str">
        <f>BE36</f>
        <v/>
      </c>
      <c r="BC40" s="139"/>
      <c r="BD40" s="170"/>
      <c r="BE40" s="128"/>
      <c r="BF40" s="54"/>
      <c r="BG40" s="54" t="s">
        <v>31</v>
      </c>
      <c r="BH40" s="55"/>
      <c r="BI40" s="116"/>
      <c r="BJ40" s="171">
        <f>SUMPRODUCT((J40=2)+(P40=2)+(V40=2)+(AB40=2)+(AH40=2)+(D40=2)+(AN40=2)+(AT40=2)+(AZ40=2))</f>
        <v>0</v>
      </c>
      <c r="BK40" s="174" t="s">
        <v>31</v>
      </c>
      <c r="BL40" s="171">
        <f>SUMPRODUCT((L40=2)+(R40=2)+(X40=2)+(AD40=2)+(AJ40=2)+(F40=2)+(AP40=2)+(AV40=2)+(BB40=2))</f>
        <v>0</v>
      </c>
      <c r="BM40" s="174" t="s">
        <v>31</v>
      </c>
      <c r="BN40" s="171">
        <f>SUMPRODUCT((N40=2)+(T40=2)+(Z40=2)+(AF40=2)+(AL40=2)+(H40=2)+(AR40=2)+(AX40=2)+(BD40=2))</f>
        <v>0</v>
      </c>
      <c r="BO40" s="180">
        <f>SUM(BJ40*2)+BL40</f>
        <v>0</v>
      </c>
      <c r="BP40" s="181">
        <f>SUM(D40,J40,P40,V40,AB40,AH40,AN40,AT40,AZ40,BD40)</f>
        <v>0</v>
      </c>
      <c r="BQ40" s="181" t="s">
        <v>31</v>
      </c>
      <c r="BR40" s="181">
        <f>SUM(F40,L40,R40,X40,AD40,AJ40,AP40,AV40,BB40)</f>
        <v>0</v>
      </c>
      <c r="BS40" s="176" t="e">
        <f>SUM(BP40/BR40)</f>
        <v>#DIV/0!</v>
      </c>
      <c r="BT40" s="181">
        <f>SUM(J41,J42,J43,P41,P42,P43,V41,V42,V43,AB41,AB42,AB43,AH41,AH42,AH43,AN41,AN42,AN43,AT41,AT42,AT43,AZ41,AZ42,AZ43,BF41,BF42,BF43,D41,D42,D43)</f>
        <v>0</v>
      </c>
      <c r="BU40" s="181">
        <f>SUM(F41,F42,F43,L41,L42,L43,R41,R42,R43,X41,X42,X43,AD41,AD42,AD43,AJ41,AJ42,AJ43,AP41,AP42,AP43,AV41,AV42,AV43,BB41,BB42,BB43,BH41,BH42,BH43)</f>
        <v>0</v>
      </c>
      <c r="BV40" s="176" t="e">
        <f>SUM(BT40/BU40)</f>
        <v>#DIV/0!</v>
      </c>
      <c r="BW40" s="177">
        <f>$BX40</f>
        <v>5</v>
      </c>
      <c r="BX40" s="38">
        <f>RANK(CB40,CB$4:CB$43)</f>
        <v>5</v>
      </c>
      <c r="BY40" s="38">
        <f>BO40</f>
        <v>0</v>
      </c>
      <c r="BZ40" s="117">
        <f>IF(BP40=0,0,IF(BR40=0,9,BS40))</f>
        <v>0</v>
      </c>
      <c r="CA40" s="38">
        <f>IF(BT40=0,0,BV40)</f>
        <v>0</v>
      </c>
      <c r="CB40" s="38">
        <f>BJ40+0.01*BZ40+0.00001*CA40</f>
        <v>0</v>
      </c>
    </row>
    <row r="41" spans="1:80" ht="12" hidden="1" customHeight="1">
      <c r="A41" s="255">
        <f>$BD$3</f>
        <v>0</v>
      </c>
      <c r="B41" s="168"/>
      <c r="C41" s="118" t="str">
        <f t="shared" ref="C41:C43" si="247">BI5</f>
        <v/>
      </c>
      <c r="D41" s="53">
        <f t="shared" si="236"/>
        <v>0</v>
      </c>
      <c r="E41" s="53" t="s">
        <v>31</v>
      </c>
      <c r="F41" s="53">
        <f t="shared" ref="F41:F43" si="248">BF5</f>
        <v>0</v>
      </c>
      <c r="G41" s="86" t="str">
        <f t="shared" ref="G41:G43" si="249">BE5</f>
        <v/>
      </c>
      <c r="H41" s="235"/>
      <c r="I41" s="53" t="str">
        <f t="shared" ref="I41:I43" si="250">BI9</f>
        <v/>
      </c>
      <c r="J41" s="53">
        <f t="shared" si="237"/>
        <v>0</v>
      </c>
      <c r="K41" s="53" t="s">
        <v>31</v>
      </c>
      <c r="L41" s="62">
        <f t="shared" si="238"/>
        <v>0</v>
      </c>
      <c r="M41" s="86" t="str">
        <f t="shared" ref="M41:M43" si="251">BE9</f>
        <v/>
      </c>
      <c r="N41" s="168"/>
      <c r="O41" s="53" t="str">
        <f t="shared" ref="O41:O43" si="252">BI13</f>
        <v/>
      </c>
      <c r="P41" s="53">
        <f t="shared" si="239"/>
        <v>0</v>
      </c>
      <c r="Q41" s="53" t="s">
        <v>31</v>
      </c>
      <c r="R41" s="62">
        <f t="shared" ref="R41:R43" si="253">BF13</f>
        <v>0</v>
      </c>
      <c r="S41" s="86" t="str">
        <f t="shared" ref="S41:S43" si="254">BE13</f>
        <v/>
      </c>
      <c r="T41" s="168"/>
      <c r="U41" s="50" t="str">
        <f t="shared" ref="U41:U43" si="255">BI17</f>
        <v/>
      </c>
      <c r="V41" s="53">
        <f t="shared" si="240"/>
        <v>0</v>
      </c>
      <c r="W41" s="53" t="s">
        <v>31</v>
      </c>
      <c r="X41" s="53">
        <f t="shared" ref="X41:X43" si="256">BF17</f>
        <v>0</v>
      </c>
      <c r="Y41" s="86" t="str">
        <f t="shared" ref="Y41:Y43" si="257">BE17</f>
        <v/>
      </c>
      <c r="Z41" s="168"/>
      <c r="AA41" s="50" t="str">
        <f t="shared" ref="AA41:AA43" si="258">BI21</f>
        <v/>
      </c>
      <c r="AB41" s="53">
        <f t="shared" si="241"/>
        <v>0</v>
      </c>
      <c r="AC41" s="53" t="s">
        <v>31</v>
      </c>
      <c r="AD41" s="62">
        <f t="shared" ref="AD41:AD43" si="259">BF21</f>
        <v>0</v>
      </c>
      <c r="AE41" s="86" t="str">
        <f t="shared" ref="AE41:AE43" si="260">BE21</f>
        <v/>
      </c>
      <c r="AF41" s="168"/>
      <c r="AG41" s="53" t="str">
        <f t="shared" ref="AG41:AG43" si="261">BI25</f>
        <v/>
      </c>
      <c r="AH41" s="53">
        <f t="shared" si="242"/>
        <v>0</v>
      </c>
      <c r="AI41" s="53" t="s">
        <v>31</v>
      </c>
      <c r="AJ41" s="62">
        <f t="shared" si="243"/>
        <v>0</v>
      </c>
      <c r="AK41" s="86" t="str">
        <f t="shared" ref="AK41:AK43" si="262">BE25</f>
        <v/>
      </c>
      <c r="AL41" s="168"/>
      <c r="AM41" s="53" t="str">
        <f t="shared" ref="AM41:AM43" si="263">BI29</f>
        <v/>
      </c>
      <c r="AN41" s="53">
        <f t="shared" si="244"/>
        <v>0</v>
      </c>
      <c r="AO41" s="53" t="s">
        <v>31</v>
      </c>
      <c r="AP41" s="62">
        <f t="shared" ref="AP41:AP43" si="264">BF29</f>
        <v>0</v>
      </c>
      <c r="AQ41" s="86" t="str">
        <f t="shared" ref="AQ41:AQ43" si="265">BE29</f>
        <v/>
      </c>
      <c r="AR41" s="168"/>
      <c r="AS41" s="53" t="str">
        <f t="shared" ref="AS41:AS43" si="266">BI33</f>
        <v/>
      </c>
      <c r="AT41" s="53">
        <f t="shared" si="245"/>
        <v>0</v>
      </c>
      <c r="AU41" s="53" t="s">
        <v>31</v>
      </c>
      <c r="AV41" s="62">
        <f t="shared" ref="AV41:AV43" si="267">BF33</f>
        <v>0</v>
      </c>
      <c r="AW41" s="86" t="str">
        <f t="shared" ref="AW41:AW43" si="268">BE33</f>
        <v/>
      </c>
      <c r="AX41" s="168"/>
      <c r="AY41" s="53" t="str">
        <f t="shared" ref="AY41:AY43" si="269">BI37</f>
        <v/>
      </c>
      <c r="AZ41" s="53">
        <f t="shared" si="246"/>
        <v>0</v>
      </c>
      <c r="BA41" s="53" t="s">
        <v>31</v>
      </c>
      <c r="BB41" s="62">
        <f t="shared" ref="BB41:BB43" si="270">BF37</f>
        <v>0</v>
      </c>
      <c r="BC41" s="140" t="str">
        <f t="shared" ref="BC41:BC43" si="271">BE37</f>
        <v/>
      </c>
      <c r="BD41" s="168"/>
      <c r="BE41" s="53"/>
      <c r="BF41" s="53"/>
      <c r="BG41" s="53" t="s">
        <v>31</v>
      </c>
      <c r="BH41" s="62"/>
      <c r="BI41" s="53"/>
      <c r="BJ41" s="172"/>
      <c r="BK41" s="172"/>
      <c r="BL41" s="172"/>
      <c r="BM41" s="172"/>
      <c r="BN41" s="172"/>
      <c r="BO41" s="172"/>
      <c r="BP41" s="172"/>
      <c r="BQ41" s="172"/>
      <c r="BR41" s="172"/>
      <c r="BS41" s="172"/>
      <c r="BT41" s="172"/>
      <c r="BU41" s="172"/>
      <c r="BV41" s="172"/>
      <c r="BW41" s="178"/>
      <c r="BZ41" s="117"/>
    </row>
    <row r="42" spans="1:80" ht="12" hidden="1" customHeight="1">
      <c r="A42" s="186"/>
      <c r="B42" s="168"/>
      <c r="C42" s="118" t="str">
        <f t="shared" si="247"/>
        <v/>
      </c>
      <c r="D42" s="53">
        <f t="shared" si="236"/>
        <v>0</v>
      </c>
      <c r="E42" s="53" t="s">
        <v>31</v>
      </c>
      <c r="F42" s="53">
        <f t="shared" si="248"/>
        <v>0</v>
      </c>
      <c r="G42" s="86" t="str">
        <f t="shared" si="249"/>
        <v/>
      </c>
      <c r="H42" s="235"/>
      <c r="I42" s="53" t="str">
        <f t="shared" si="250"/>
        <v/>
      </c>
      <c r="J42" s="53">
        <f t="shared" si="237"/>
        <v>0</v>
      </c>
      <c r="K42" s="53" t="s">
        <v>31</v>
      </c>
      <c r="L42" s="62">
        <f t="shared" si="238"/>
        <v>0</v>
      </c>
      <c r="M42" s="86" t="str">
        <f t="shared" si="251"/>
        <v/>
      </c>
      <c r="N42" s="168"/>
      <c r="O42" s="53" t="str">
        <f t="shared" si="252"/>
        <v/>
      </c>
      <c r="P42" s="53">
        <f t="shared" si="239"/>
        <v>0</v>
      </c>
      <c r="Q42" s="53" t="s">
        <v>31</v>
      </c>
      <c r="R42" s="62">
        <f t="shared" si="253"/>
        <v>0</v>
      </c>
      <c r="S42" s="86" t="str">
        <f t="shared" si="254"/>
        <v/>
      </c>
      <c r="T42" s="168"/>
      <c r="U42" s="50" t="str">
        <f t="shared" si="255"/>
        <v/>
      </c>
      <c r="V42" s="53">
        <f t="shared" si="240"/>
        <v>0</v>
      </c>
      <c r="W42" s="53" t="s">
        <v>31</v>
      </c>
      <c r="X42" s="53">
        <f t="shared" si="256"/>
        <v>0</v>
      </c>
      <c r="Y42" s="86" t="str">
        <f t="shared" si="257"/>
        <v/>
      </c>
      <c r="Z42" s="168"/>
      <c r="AA42" s="50" t="str">
        <f t="shared" si="258"/>
        <v/>
      </c>
      <c r="AB42" s="53">
        <f t="shared" si="241"/>
        <v>0</v>
      </c>
      <c r="AC42" s="53" t="s">
        <v>31</v>
      </c>
      <c r="AD42" s="62">
        <f t="shared" si="259"/>
        <v>0</v>
      </c>
      <c r="AE42" s="86" t="str">
        <f t="shared" si="260"/>
        <v/>
      </c>
      <c r="AF42" s="168"/>
      <c r="AG42" s="53" t="str">
        <f t="shared" si="261"/>
        <v/>
      </c>
      <c r="AH42" s="53">
        <f t="shared" si="242"/>
        <v>0</v>
      </c>
      <c r="AI42" s="53" t="s">
        <v>31</v>
      </c>
      <c r="AJ42" s="62">
        <f t="shared" si="243"/>
        <v>0</v>
      </c>
      <c r="AK42" s="86" t="str">
        <f t="shared" si="262"/>
        <v/>
      </c>
      <c r="AL42" s="168"/>
      <c r="AM42" s="53" t="str">
        <f t="shared" si="263"/>
        <v/>
      </c>
      <c r="AN42" s="53">
        <f t="shared" si="244"/>
        <v>0</v>
      </c>
      <c r="AO42" s="53" t="s">
        <v>31</v>
      </c>
      <c r="AP42" s="62">
        <f t="shared" si="264"/>
        <v>0</v>
      </c>
      <c r="AQ42" s="86" t="str">
        <f t="shared" si="265"/>
        <v/>
      </c>
      <c r="AR42" s="168"/>
      <c r="AS42" s="53" t="str">
        <f t="shared" si="266"/>
        <v/>
      </c>
      <c r="AT42" s="53">
        <f t="shared" si="245"/>
        <v>0</v>
      </c>
      <c r="AU42" s="53" t="s">
        <v>31</v>
      </c>
      <c r="AV42" s="62">
        <f t="shared" si="267"/>
        <v>0</v>
      </c>
      <c r="AW42" s="86" t="str">
        <f t="shared" si="268"/>
        <v/>
      </c>
      <c r="AX42" s="168"/>
      <c r="AY42" s="53" t="str">
        <f t="shared" si="269"/>
        <v/>
      </c>
      <c r="AZ42" s="53">
        <f t="shared" si="246"/>
        <v>0</v>
      </c>
      <c r="BA42" s="53" t="s">
        <v>31</v>
      </c>
      <c r="BB42" s="62">
        <f t="shared" si="270"/>
        <v>0</v>
      </c>
      <c r="BC42" s="141" t="str">
        <f t="shared" si="271"/>
        <v/>
      </c>
      <c r="BD42" s="168"/>
      <c r="BE42" s="53"/>
      <c r="BF42" s="53"/>
      <c r="BG42" s="53" t="s">
        <v>31</v>
      </c>
      <c r="BH42" s="62"/>
      <c r="BI42" s="53"/>
      <c r="BJ42" s="172"/>
      <c r="BK42" s="172"/>
      <c r="BL42" s="172"/>
      <c r="BM42" s="172"/>
      <c r="BN42" s="172"/>
      <c r="BO42" s="172"/>
      <c r="BP42" s="172"/>
      <c r="BQ42" s="172"/>
      <c r="BR42" s="172"/>
      <c r="BS42" s="172"/>
      <c r="BT42" s="172"/>
      <c r="BU42" s="172"/>
      <c r="BV42" s="172"/>
      <c r="BW42" s="178"/>
      <c r="BZ42" s="117"/>
    </row>
    <row r="43" spans="1:80" ht="12" hidden="1" customHeight="1">
      <c r="A43" s="263"/>
      <c r="B43" s="169"/>
      <c r="C43" s="142" t="str">
        <f t="shared" si="247"/>
        <v/>
      </c>
      <c r="D43" s="143">
        <f t="shared" si="236"/>
        <v>0</v>
      </c>
      <c r="E43" s="143" t="s">
        <v>31</v>
      </c>
      <c r="F43" s="143">
        <f t="shared" si="248"/>
        <v>0</v>
      </c>
      <c r="G43" s="144" t="str">
        <f t="shared" si="249"/>
        <v/>
      </c>
      <c r="H43" s="260"/>
      <c r="I43" s="143" t="str">
        <f t="shared" si="250"/>
        <v/>
      </c>
      <c r="J43" s="143">
        <f t="shared" si="237"/>
        <v>0</v>
      </c>
      <c r="K43" s="143" t="s">
        <v>31</v>
      </c>
      <c r="L43" s="145">
        <f t="shared" si="238"/>
        <v>0</v>
      </c>
      <c r="M43" s="144" t="str">
        <f t="shared" si="251"/>
        <v/>
      </c>
      <c r="N43" s="169"/>
      <c r="O43" s="143" t="str">
        <f t="shared" si="252"/>
        <v/>
      </c>
      <c r="P43" s="143">
        <f t="shared" si="239"/>
        <v>0</v>
      </c>
      <c r="Q43" s="143" t="s">
        <v>31</v>
      </c>
      <c r="R43" s="145">
        <f t="shared" si="253"/>
        <v>0</v>
      </c>
      <c r="S43" s="144" t="str">
        <f t="shared" si="254"/>
        <v/>
      </c>
      <c r="T43" s="169"/>
      <c r="U43" s="146" t="str">
        <f t="shared" si="255"/>
        <v/>
      </c>
      <c r="V43" s="143">
        <f t="shared" si="240"/>
        <v>0</v>
      </c>
      <c r="W43" s="143" t="s">
        <v>31</v>
      </c>
      <c r="X43" s="143">
        <f t="shared" si="256"/>
        <v>0</v>
      </c>
      <c r="Y43" s="144" t="str">
        <f t="shared" si="257"/>
        <v/>
      </c>
      <c r="Z43" s="169"/>
      <c r="AA43" s="147" t="str">
        <f t="shared" si="258"/>
        <v/>
      </c>
      <c r="AB43" s="143">
        <f t="shared" si="241"/>
        <v>0</v>
      </c>
      <c r="AC43" s="143" t="s">
        <v>31</v>
      </c>
      <c r="AD43" s="145">
        <f t="shared" si="259"/>
        <v>0</v>
      </c>
      <c r="AE43" s="144" t="str">
        <f t="shared" si="260"/>
        <v/>
      </c>
      <c r="AF43" s="169"/>
      <c r="AG43" s="143" t="str">
        <f t="shared" si="261"/>
        <v/>
      </c>
      <c r="AH43" s="143">
        <f t="shared" si="242"/>
        <v>0</v>
      </c>
      <c r="AI43" s="143" t="s">
        <v>31</v>
      </c>
      <c r="AJ43" s="145">
        <f t="shared" si="243"/>
        <v>0</v>
      </c>
      <c r="AK43" s="144" t="str">
        <f t="shared" si="262"/>
        <v/>
      </c>
      <c r="AL43" s="169"/>
      <c r="AM43" s="143" t="str">
        <f t="shared" si="263"/>
        <v/>
      </c>
      <c r="AN43" s="143">
        <f t="shared" si="244"/>
        <v>0</v>
      </c>
      <c r="AO43" s="143" t="s">
        <v>31</v>
      </c>
      <c r="AP43" s="145">
        <f t="shared" si="264"/>
        <v>0</v>
      </c>
      <c r="AQ43" s="144" t="str">
        <f t="shared" si="265"/>
        <v/>
      </c>
      <c r="AR43" s="169"/>
      <c r="AS43" s="143" t="str">
        <f t="shared" si="266"/>
        <v/>
      </c>
      <c r="AT43" s="143">
        <f t="shared" si="245"/>
        <v>0</v>
      </c>
      <c r="AU43" s="143" t="s">
        <v>31</v>
      </c>
      <c r="AV43" s="145">
        <f t="shared" si="267"/>
        <v>0</v>
      </c>
      <c r="AW43" s="144" t="str">
        <f t="shared" si="268"/>
        <v/>
      </c>
      <c r="AX43" s="169"/>
      <c r="AY43" s="148" t="str">
        <f t="shared" si="269"/>
        <v/>
      </c>
      <c r="AZ43" s="143">
        <f t="shared" si="246"/>
        <v>0</v>
      </c>
      <c r="BA43" s="143" t="s">
        <v>31</v>
      </c>
      <c r="BB43" s="145">
        <f t="shared" si="270"/>
        <v>0</v>
      </c>
      <c r="BC43" s="149" t="str">
        <f t="shared" si="271"/>
        <v/>
      </c>
      <c r="BD43" s="169"/>
      <c r="BE43" s="148"/>
      <c r="BF43" s="143"/>
      <c r="BG43" s="143" t="s">
        <v>31</v>
      </c>
      <c r="BH43" s="145"/>
      <c r="BI43" s="150"/>
      <c r="BJ43" s="173"/>
      <c r="BK43" s="175"/>
      <c r="BL43" s="173"/>
      <c r="BM43" s="175"/>
      <c r="BN43" s="173"/>
      <c r="BO43" s="173"/>
      <c r="BP43" s="175"/>
      <c r="BQ43" s="175"/>
      <c r="BR43" s="175"/>
      <c r="BS43" s="175"/>
      <c r="BT43" s="175"/>
      <c r="BU43" s="175"/>
      <c r="BV43" s="175"/>
      <c r="BW43" s="179"/>
    </row>
    <row r="44" spans="1:80" ht="12.75" customHeight="1">
      <c r="BJ44" s="251"/>
      <c r="BK44" s="252"/>
      <c r="BL44" s="253"/>
      <c r="BM44" s="252"/>
      <c r="BN44" s="252"/>
      <c r="BO44" s="252"/>
      <c r="BP44" s="252"/>
      <c r="BS44" s="39"/>
    </row>
    <row r="45" spans="1:80" ht="12.75" customHeight="1">
      <c r="BS45" s="39"/>
    </row>
    <row r="46" spans="1:80" ht="19.5" customHeight="1"/>
    <row r="48" spans="1:80" ht="16.5" customHeight="1">
      <c r="A48" s="152"/>
      <c r="B48" s="37"/>
      <c r="C48" s="153"/>
      <c r="D48" s="241" t="str">
        <f>IF(BW4="","",VLOOKUP(D50,$BW$4:$CD$19,8,FALSE))</f>
        <v>尾張支部</v>
      </c>
      <c r="E48" s="242"/>
      <c r="F48" s="243"/>
      <c r="G48" s="154"/>
      <c r="H48" s="37"/>
      <c r="I48" s="155"/>
      <c r="J48" s="241" t="str">
        <f>IF(BW8="","",VLOOKUP(J50,$BW$4:$CD$19,8,FALSE))</f>
        <v>東三河支部</v>
      </c>
      <c r="K48" s="242"/>
      <c r="L48" s="243"/>
      <c r="M48" s="154"/>
      <c r="N48" s="37"/>
      <c r="O48" s="155"/>
      <c r="P48" s="241" t="str">
        <f>IF(BW12="","",VLOOKUP(P50,$BW$4:$CD$19,8,FALSE))</f>
        <v>尾張支部</v>
      </c>
      <c r="Q48" s="242"/>
      <c r="R48" s="243"/>
      <c r="S48" s="154"/>
      <c r="T48" s="37"/>
      <c r="U48" s="155"/>
      <c r="V48" s="241" t="str">
        <f>IF(BW16="","",VLOOKUP(V50,$BW$4:$CD$19,8,FALSE))</f>
        <v>名古屋支部</v>
      </c>
      <c r="W48" s="242"/>
      <c r="X48" s="243"/>
    </row>
    <row r="49" spans="1:76" ht="41.25" customHeight="1">
      <c r="A49" s="152" t="str">
        <f>$A$3</f>
        <v>チーム名</v>
      </c>
      <c r="B49" s="37"/>
      <c r="C49" s="153"/>
      <c r="D49" s="241" t="str">
        <f>IF(BW4="","",VLOOKUP(D50,$BW$4:$CC$19,7,FALSE))</f>
        <v>ペガサス</v>
      </c>
      <c r="E49" s="242"/>
      <c r="F49" s="243"/>
      <c r="G49" s="154"/>
      <c r="H49" s="37"/>
      <c r="I49" s="155"/>
      <c r="J49" s="241" t="str">
        <f>IF(BW8="","",VLOOKUP(J50,$BW$4:$CC$19,7,FALSE))</f>
        <v>ペコ</v>
      </c>
      <c r="K49" s="242"/>
      <c r="L49" s="243"/>
      <c r="M49" s="154"/>
      <c r="N49" s="37"/>
      <c r="O49" s="155"/>
      <c r="P49" s="241" t="str">
        <f>IF(BW12="","",VLOOKUP(P50,$BW$4:$CC$19,7,FALSE))</f>
        <v>ひまわり平和</v>
      </c>
      <c r="Q49" s="242"/>
      <c r="R49" s="243"/>
      <c r="S49" s="154"/>
      <c r="T49" s="37"/>
      <c r="U49" s="155"/>
      <c r="V49" s="241" t="str">
        <f>IF(BW16="","",VLOOKUP(V50,$BW$4:$CC$19,7,FALSE))</f>
        <v>Sheokyu-
（笑球)A</v>
      </c>
      <c r="W49" s="242"/>
      <c r="X49" s="243"/>
      <c r="Y49" s="14"/>
      <c r="Z49" s="16"/>
      <c r="AA49" s="15"/>
      <c r="AB49" s="16">
        <f>$Z$3</f>
        <v>0</v>
      </c>
      <c r="AC49" s="15"/>
      <c r="AD49" s="14"/>
      <c r="AE49" s="14"/>
      <c r="AF49" s="244">
        <f>$AF$3</f>
        <v>0</v>
      </c>
      <c r="AG49" s="245"/>
      <c r="AH49" s="245"/>
      <c r="AI49" s="245"/>
      <c r="AJ49" s="245"/>
      <c r="AK49" s="246"/>
      <c r="AL49" s="244">
        <f>$AL$3</f>
        <v>0</v>
      </c>
      <c r="AM49" s="245"/>
      <c r="AN49" s="245"/>
      <c r="AO49" s="245"/>
      <c r="AP49" s="245"/>
      <c r="AQ49" s="246"/>
      <c r="AR49" s="244">
        <f>$AR$3</f>
        <v>0</v>
      </c>
      <c r="AS49" s="245"/>
      <c r="AT49" s="245"/>
      <c r="AU49" s="245"/>
      <c r="AV49" s="245"/>
      <c r="AW49" s="246"/>
      <c r="AX49" s="244">
        <f>$AX$3</f>
        <v>0</v>
      </c>
      <c r="AY49" s="245"/>
      <c r="AZ49" s="245"/>
      <c r="BA49" s="245"/>
      <c r="BB49" s="245"/>
      <c r="BC49" s="246"/>
      <c r="BD49" s="244">
        <f>$BD$3</f>
        <v>0</v>
      </c>
      <c r="BE49" s="245"/>
      <c r="BF49" s="245"/>
      <c r="BG49" s="245"/>
      <c r="BH49" s="245"/>
      <c r="BI49" s="247"/>
      <c r="BX49" s="42">
        <f>SUM(BX4:BX19)</f>
        <v>28</v>
      </c>
    </row>
    <row r="50" spans="1:76" ht="22.5" customHeight="1">
      <c r="A50" s="156" t="s">
        <v>17</v>
      </c>
      <c r="B50" s="157"/>
      <c r="C50" s="157"/>
      <c r="D50" s="256">
        <v>1</v>
      </c>
      <c r="E50" s="257"/>
      <c r="F50" s="258"/>
      <c r="G50" s="158"/>
      <c r="H50" s="157"/>
      <c r="I50" s="158"/>
      <c r="J50" s="256">
        <v>2</v>
      </c>
      <c r="K50" s="257"/>
      <c r="L50" s="258"/>
      <c r="M50" s="158"/>
      <c r="N50" s="157"/>
      <c r="O50" s="158"/>
      <c r="P50" s="256">
        <v>3</v>
      </c>
      <c r="Q50" s="257"/>
      <c r="R50" s="258"/>
      <c r="S50" s="158"/>
      <c r="T50" s="157"/>
      <c r="U50" s="158"/>
      <c r="V50" s="256">
        <v>4</v>
      </c>
      <c r="W50" s="257"/>
      <c r="X50" s="258"/>
      <c r="Y50" s="159"/>
      <c r="AA50" s="159"/>
      <c r="AB50" s="237">
        <f>$BW$20</f>
        <v>5</v>
      </c>
      <c r="AC50" s="238"/>
      <c r="AD50" s="239"/>
      <c r="AE50" s="159"/>
      <c r="AF50" s="237">
        <f>$BW$24</f>
        <v>5</v>
      </c>
      <c r="AG50" s="238"/>
      <c r="AH50" s="238"/>
      <c r="AI50" s="238"/>
      <c r="AJ50" s="238"/>
      <c r="AK50" s="239"/>
      <c r="AL50" s="237">
        <f>$BW$28</f>
        <v>5</v>
      </c>
      <c r="AM50" s="238"/>
      <c r="AN50" s="238"/>
      <c r="AO50" s="238"/>
      <c r="AP50" s="238"/>
      <c r="AQ50" s="239"/>
      <c r="AR50" s="237">
        <f>$BW$32</f>
        <v>5</v>
      </c>
      <c r="AS50" s="238"/>
      <c r="AT50" s="238"/>
      <c r="AU50" s="238"/>
      <c r="AV50" s="238"/>
      <c r="AW50" s="239"/>
      <c r="AX50" s="237">
        <f>$BW$36</f>
        <v>5</v>
      </c>
      <c r="AY50" s="238"/>
      <c r="AZ50" s="238"/>
      <c r="BA50" s="238"/>
      <c r="BB50" s="238"/>
      <c r="BC50" s="239"/>
      <c r="BD50" s="237">
        <f>$BW$40</f>
        <v>5</v>
      </c>
      <c r="BE50" s="238"/>
      <c r="BF50" s="238"/>
      <c r="BG50" s="238"/>
      <c r="BH50" s="238"/>
      <c r="BI50" s="240"/>
      <c r="BX50" s="38">
        <v>24</v>
      </c>
    </row>
    <row r="51" spans="1:76" ht="12" customHeight="1"/>
    <row r="52" spans="1:76" ht="12" customHeight="1"/>
    <row r="53" spans="1:76" ht="12" customHeight="1"/>
    <row r="54" spans="1:76" ht="12" customHeight="1"/>
    <row r="55" spans="1:76" ht="12" customHeight="1"/>
    <row r="56" spans="1:76" ht="12" customHeight="1"/>
    <row r="57" spans="1:76" ht="12" customHeight="1"/>
    <row r="58" spans="1:76" ht="12" customHeight="1"/>
    <row r="59" spans="1:76" ht="12" customHeight="1"/>
    <row r="60" spans="1:76" ht="12" customHeight="1"/>
    <row r="61" spans="1:76" ht="12" customHeight="1"/>
    <row r="62" spans="1:76" ht="12" customHeight="1"/>
    <row r="63" spans="1:76" ht="12" customHeight="1"/>
    <row r="64" spans="1:76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spans="58:58" ht="12.75" customHeight="1"/>
    <row r="98" spans="58:58" ht="12.75" customHeight="1"/>
    <row r="99" spans="58:58" ht="12.75" customHeight="1"/>
    <row r="100" spans="58:58" ht="12.75" customHeight="1"/>
    <row r="101" spans="58:58" ht="12.75" customHeight="1"/>
    <row r="102" spans="58:58" ht="12.75" customHeight="1"/>
    <row r="103" spans="58:58" ht="12.75" customHeight="1"/>
    <row r="104" spans="58:58" ht="12.75" customHeight="1"/>
    <row r="105" spans="58:58" ht="12.75" customHeight="1"/>
    <row r="106" spans="58:58" ht="12.75" customHeight="1"/>
    <row r="107" spans="58:58" ht="12.75" customHeight="1"/>
    <row r="108" spans="58:58" ht="12.75" customHeight="1"/>
    <row r="109" spans="58:58" ht="12.75" customHeight="1"/>
    <row r="110" spans="58:58" ht="12.75" customHeight="1"/>
    <row r="111" spans="58:58" ht="12.75" customHeight="1">
      <c r="BF111" s="160"/>
    </row>
    <row r="112" spans="58:58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312">
    <mergeCell ref="BQ28:BQ31"/>
    <mergeCell ref="BR28:BR31"/>
    <mergeCell ref="BS28:BS31"/>
    <mergeCell ref="BT28:BT31"/>
    <mergeCell ref="BU28:BU31"/>
    <mergeCell ref="BV28:BV31"/>
    <mergeCell ref="BW28:BW31"/>
    <mergeCell ref="BJ28:BJ31"/>
    <mergeCell ref="BK28:BK31"/>
    <mergeCell ref="BL28:BL31"/>
    <mergeCell ref="BM28:BM31"/>
    <mergeCell ref="BN28:BN31"/>
    <mergeCell ref="BO28:BO31"/>
    <mergeCell ref="BP28:BP31"/>
    <mergeCell ref="BQ20:BQ23"/>
    <mergeCell ref="BR20:BR23"/>
    <mergeCell ref="BS20:BS23"/>
    <mergeCell ref="BT20:BT23"/>
    <mergeCell ref="BU20:BU23"/>
    <mergeCell ref="BV20:BV23"/>
    <mergeCell ref="BW20:BW23"/>
    <mergeCell ref="BJ20:BJ23"/>
    <mergeCell ref="BK20:BK23"/>
    <mergeCell ref="BL20:BL23"/>
    <mergeCell ref="BM20:BM23"/>
    <mergeCell ref="BN20:BN23"/>
    <mergeCell ref="BO20:BO23"/>
    <mergeCell ref="BP20:BP23"/>
    <mergeCell ref="BQ24:BQ27"/>
    <mergeCell ref="BR24:BR27"/>
    <mergeCell ref="BS24:BS27"/>
    <mergeCell ref="BT24:BT27"/>
    <mergeCell ref="BU24:BU27"/>
    <mergeCell ref="BV24:BV27"/>
    <mergeCell ref="BW24:BW27"/>
    <mergeCell ref="BJ24:BJ27"/>
    <mergeCell ref="BK24:BK27"/>
    <mergeCell ref="BL24:BL27"/>
    <mergeCell ref="BM24:BM27"/>
    <mergeCell ref="BN24:BN27"/>
    <mergeCell ref="BO24:BO27"/>
    <mergeCell ref="BP24:BP27"/>
    <mergeCell ref="BU32:BU35"/>
    <mergeCell ref="BV32:BV35"/>
    <mergeCell ref="BW32:BW35"/>
    <mergeCell ref="BJ32:BJ35"/>
    <mergeCell ref="BK32:BK35"/>
    <mergeCell ref="BL32:BL35"/>
    <mergeCell ref="BM32:BM35"/>
    <mergeCell ref="BN32:BN35"/>
    <mergeCell ref="BO32:BO35"/>
    <mergeCell ref="BP32:BP35"/>
    <mergeCell ref="B8:B11"/>
    <mergeCell ref="H12:H15"/>
    <mergeCell ref="P12:R15"/>
    <mergeCell ref="T12:T15"/>
    <mergeCell ref="Z12:Z15"/>
    <mergeCell ref="AF12:AF15"/>
    <mergeCell ref="A13:A15"/>
    <mergeCell ref="B12:B15"/>
    <mergeCell ref="H16:H19"/>
    <mergeCell ref="N16:N19"/>
    <mergeCell ref="V16:X19"/>
    <mergeCell ref="Z16:Z19"/>
    <mergeCell ref="AF16:AF19"/>
    <mergeCell ref="A17:A19"/>
    <mergeCell ref="A9:A11"/>
    <mergeCell ref="AL20:AL23"/>
    <mergeCell ref="AR20:AR23"/>
    <mergeCell ref="AX20:AX23"/>
    <mergeCell ref="BD20:BD23"/>
    <mergeCell ref="B16:B19"/>
    <mergeCell ref="H20:H23"/>
    <mergeCell ref="N20:N23"/>
    <mergeCell ref="T20:T23"/>
    <mergeCell ref="Z20:AE23"/>
    <mergeCell ref="AF20:AF23"/>
    <mergeCell ref="A21:A23"/>
    <mergeCell ref="AL24:AL27"/>
    <mergeCell ref="AR24:AR27"/>
    <mergeCell ref="AX24:AX27"/>
    <mergeCell ref="BD24:BD27"/>
    <mergeCell ref="AL28:AQ31"/>
    <mergeCell ref="AR28:AR31"/>
    <mergeCell ref="AX28:AX31"/>
    <mergeCell ref="BD28:BD31"/>
    <mergeCell ref="B20:B23"/>
    <mergeCell ref="H24:H27"/>
    <mergeCell ref="N24:N27"/>
    <mergeCell ref="T24:T27"/>
    <mergeCell ref="Z24:Z27"/>
    <mergeCell ref="AF24:AK27"/>
    <mergeCell ref="A25:A27"/>
    <mergeCell ref="B24:B27"/>
    <mergeCell ref="H28:H31"/>
    <mergeCell ref="N28:N31"/>
    <mergeCell ref="T28:T31"/>
    <mergeCell ref="Z28:Z31"/>
    <mergeCell ref="AF28:AF31"/>
    <mergeCell ref="A29:A31"/>
    <mergeCell ref="B28:B31"/>
    <mergeCell ref="B40:B43"/>
    <mergeCell ref="N40:N43"/>
    <mergeCell ref="T40:T43"/>
    <mergeCell ref="Z40:Z43"/>
    <mergeCell ref="AF40:AF43"/>
    <mergeCell ref="A41:A43"/>
    <mergeCell ref="J49:L49"/>
    <mergeCell ref="AL32:AL35"/>
    <mergeCell ref="AR32:AR35"/>
    <mergeCell ref="B32:B35"/>
    <mergeCell ref="H36:H39"/>
    <mergeCell ref="N36:N39"/>
    <mergeCell ref="T36:T39"/>
    <mergeCell ref="Z36:Z39"/>
    <mergeCell ref="AF36:AF39"/>
    <mergeCell ref="H32:H35"/>
    <mergeCell ref="N32:N35"/>
    <mergeCell ref="T32:T35"/>
    <mergeCell ref="Z32:Z35"/>
    <mergeCell ref="AF32:AF35"/>
    <mergeCell ref="J50:L50"/>
    <mergeCell ref="V50:X50"/>
    <mergeCell ref="AB50:AD50"/>
    <mergeCell ref="H40:H43"/>
    <mergeCell ref="D48:F48"/>
    <mergeCell ref="J48:L48"/>
    <mergeCell ref="P48:R48"/>
    <mergeCell ref="D49:F49"/>
    <mergeCell ref="P49:R49"/>
    <mergeCell ref="D50:F50"/>
    <mergeCell ref="P50:R50"/>
    <mergeCell ref="A33:A35"/>
    <mergeCell ref="AL36:AL39"/>
    <mergeCell ref="AR36:AR39"/>
    <mergeCell ref="AX36:AX39"/>
    <mergeCell ref="BD36:BD39"/>
    <mergeCell ref="BJ36:BJ39"/>
    <mergeCell ref="BK36:BK39"/>
    <mergeCell ref="BL36:BL39"/>
    <mergeCell ref="BT36:BT39"/>
    <mergeCell ref="A37:A39"/>
    <mergeCell ref="B36:B39"/>
    <mergeCell ref="AX32:AX35"/>
    <mergeCell ref="BD32:BD35"/>
    <mergeCell ref="BQ32:BQ35"/>
    <mergeCell ref="BR32:BR35"/>
    <mergeCell ref="BS32:BS35"/>
    <mergeCell ref="BT32:BT35"/>
    <mergeCell ref="BU36:BU39"/>
    <mergeCell ref="BV36:BV39"/>
    <mergeCell ref="BW36:BW39"/>
    <mergeCell ref="BJ44:BK44"/>
    <mergeCell ref="BL44:BP44"/>
    <mergeCell ref="BM36:BM39"/>
    <mergeCell ref="BN36:BN39"/>
    <mergeCell ref="BO36:BO39"/>
    <mergeCell ref="BP36:BP39"/>
    <mergeCell ref="BQ36:BQ39"/>
    <mergeCell ref="BR36:BR39"/>
    <mergeCell ref="BS36:BS39"/>
    <mergeCell ref="BM40:BM43"/>
    <mergeCell ref="BN40:BN43"/>
    <mergeCell ref="AF50:AK50"/>
    <mergeCell ref="AL50:AQ50"/>
    <mergeCell ref="AR50:AW50"/>
    <mergeCell ref="AX50:BC50"/>
    <mergeCell ref="BD50:BI50"/>
    <mergeCell ref="V48:X48"/>
    <mergeCell ref="V49:X49"/>
    <mergeCell ref="AF49:AK49"/>
    <mergeCell ref="AL49:AQ49"/>
    <mergeCell ref="AR49:AW49"/>
    <mergeCell ref="AX49:BC49"/>
    <mergeCell ref="BD49:BI49"/>
    <mergeCell ref="Z4:Z7"/>
    <mergeCell ref="AF4:AF7"/>
    <mergeCell ref="AL4:AL7"/>
    <mergeCell ref="AR4:AR7"/>
    <mergeCell ref="BV4:BV7"/>
    <mergeCell ref="BW4:BW7"/>
    <mergeCell ref="CC4:CC7"/>
    <mergeCell ref="CD4:CD7"/>
    <mergeCell ref="BO4:BO7"/>
    <mergeCell ref="BP4:BP7"/>
    <mergeCell ref="BQ4:BQ7"/>
    <mergeCell ref="BR4:BR7"/>
    <mergeCell ref="BS4:BS7"/>
    <mergeCell ref="BT4:BT7"/>
    <mergeCell ref="BU4:BU7"/>
    <mergeCell ref="BS1:BW1"/>
    <mergeCell ref="D2:F2"/>
    <mergeCell ref="P2:R2"/>
    <mergeCell ref="AF2:AK2"/>
    <mergeCell ref="D3:F3"/>
    <mergeCell ref="P3:R3"/>
    <mergeCell ref="AR3:AW3"/>
    <mergeCell ref="AX3:BC3"/>
    <mergeCell ref="BD3:BI3"/>
    <mergeCell ref="AX2:BC2"/>
    <mergeCell ref="BD2:BI2"/>
    <mergeCell ref="BJ2:BN3"/>
    <mergeCell ref="BO2:BO3"/>
    <mergeCell ref="BP2:BP3"/>
    <mergeCell ref="BR2:BR3"/>
    <mergeCell ref="BS2:BS3"/>
    <mergeCell ref="AL2:AQ2"/>
    <mergeCell ref="AR2:AW2"/>
    <mergeCell ref="BT2:BT3"/>
    <mergeCell ref="BU2:BU3"/>
    <mergeCell ref="BV2:BV3"/>
    <mergeCell ref="BW2:BW3"/>
    <mergeCell ref="J2:L2"/>
    <mergeCell ref="J3:L3"/>
    <mergeCell ref="AL12:AL15"/>
    <mergeCell ref="AR12:AR15"/>
    <mergeCell ref="AX12:AX15"/>
    <mergeCell ref="BD12:BD15"/>
    <mergeCell ref="BJ12:BJ15"/>
    <mergeCell ref="BK12:BK15"/>
    <mergeCell ref="BL12:BL15"/>
    <mergeCell ref="A5:A7"/>
    <mergeCell ref="L1:BN1"/>
    <mergeCell ref="AX4:AX7"/>
    <mergeCell ref="BD4:BD7"/>
    <mergeCell ref="BJ4:BJ7"/>
    <mergeCell ref="BK4:BK7"/>
    <mergeCell ref="BL4:BL7"/>
    <mergeCell ref="BM4:BM7"/>
    <mergeCell ref="D4:F7"/>
    <mergeCell ref="H4:H7"/>
    <mergeCell ref="N4:N7"/>
    <mergeCell ref="BN4:BN7"/>
    <mergeCell ref="AF3:AK3"/>
    <mergeCell ref="AL3:AQ3"/>
    <mergeCell ref="V2:X2"/>
    <mergeCell ref="V3:X3"/>
    <mergeCell ref="T4:T7"/>
    <mergeCell ref="BM8:BM11"/>
    <mergeCell ref="BU8:BU11"/>
    <mergeCell ref="BV8:BV11"/>
    <mergeCell ref="BV12:BV15"/>
    <mergeCell ref="BW12:BW15"/>
    <mergeCell ref="BO12:BO15"/>
    <mergeCell ref="BP12:BP15"/>
    <mergeCell ref="BQ12:BQ15"/>
    <mergeCell ref="BR12:BR15"/>
    <mergeCell ref="BS12:BS15"/>
    <mergeCell ref="BT12:BT15"/>
    <mergeCell ref="BU12:BU15"/>
    <mergeCell ref="BM12:BM15"/>
    <mergeCell ref="BN12:BN15"/>
    <mergeCell ref="BW8:BW11"/>
    <mergeCell ref="CC8:CC11"/>
    <mergeCell ref="CD8:CD11"/>
    <mergeCell ref="CC12:CC15"/>
    <mergeCell ref="CD12:CD15"/>
    <mergeCell ref="J8:L11"/>
    <mergeCell ref="N8:N11"/>
    <mergeCell ref="T8:T11"/>
    <mergeCell ref="Z8:Z11"/>
    <mergeCell ref="AF8:AF11"/>
    <mergeCell ref="AL8:AL11"/>
    <mergeCell ref="BN8:BN11"/>
    <mergeCell ref="BO8:BO11"/>
    <mergeCell ref="BP8:BP11"/>
    <mergeCell ref="BQ8:BQ11"/>
    <mergeCell ref="BR8:BR11"/>
    <mergeCell ref="BS8:BS11"/>
    <mergeCell ref="BT8:BT11"/>
    <mergeCell ref="AR8:AR11"/>
    <mergeCell ref="AX8:AX11"/>
    <mergeCell ref="BD8:BD11"/>
    <mergeCell ref="BJ8:BJ11"/>
    <mergeCell ref="BK8:BK11"/>
    <mergeCell ref="BL8:BL11"/>
    <mergeCell ref="BV16:BV19"/>
    <mergeCell ref="BW16:BW19"/>
    <mergeCell ref="CC16:CC19"/>
    <mergeCell ref="CD16:CD19"/>
    <mergeCell ref="AL16:AL19"/>
    <mergeCell ref="AR16:AR19"/>
    <mergeCell ref="AX16:AX19"/>
    <mergeCell ref="BD16:BD19"/>
    <mergeCell ref="BJ16:BJ19"/>
    <mergeCell ref="BK16:BK19"/>
    <mergeCell ref="BL16:BL19"/>
    <mergeCell ref="BT16:BT19"/>
    <mergeCell ref="BU16:BU19"/>
    <mergeCell ref="BM16:BM19"/>
    <mergeCell ref="BN16:BN19"/>
    <mergeCell ref="BO16:BO19"/>
    <mergeCell ref="BP16:BP19"/>
    <mergeCell ref="BQ16:BQ19"/>
    <mergeCell ref="BR16:BR19"/>
    <mergeCell ref="BS16:BS19"/>
    <mergeCell ref="AL40:AL43"/>
    <mergeCell ref="AR40:AR43"/>
    <mergeCell ref="AX40:AX43"/>
    <mergeCell ref="BD40:BD43"/>
    <mergeCell ref="BJ40:BJ43"/>
    <mergeCell ref="BK40:BK43"/>
    <mergeCell ref="BL40:BL43"/>
    <mergeCell ref="BV40:BV43"/>
    <mergeCell ref="BW40:BW43"/>
    <mergeCell ref="BO40:BO43"/>
    <mergeCell ref="BP40:BP43"/>
    <mergeCell ref="BQ40:BQ43"/>
    <mergeCell ref="BR40:BR43"/>
    <mergeCell ref="BS40:BS43"/>
    <mergeCell ref="BT40:BT43"/>
    <mergeCell ref="BU40:BU43"/>
  </mergeCells>
  <phoneticPr fontId="17"/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C62AB3"/>
  </sheetPr>
  <dimension ref="A1:CG1000"/>
  <sheetViews>
    <sheetView workbookViewId="0">
      <selection activeCell="CG13" sqref="CG13"/>
    </sheetView>
  </sheetViews>
  <sheetFormatPr defaultColWidth="14.44140625" defaultRowHeight="15" customHeight="1"/>
  <cols>
    <col min="1" max="1" width="15.21875" customWidth="1"/>
    <col min="2" max="2" width="3.21875" hidden="1" customWidth="1"/>
    <col min="3" max="3" width="3.109375" hidden="1" customWidth="1"/>
    <col min="4" max="4" width="5.77734375" customWidth="1"/>
    <col min="5" max="5" width="3.5546875" customWidth="1"/>
    <col min="6" max="6" width="5.77734375" customWidth="1"/>
    <col min="7" max="9" width="3.109375" hidden="1" customWidth="1"/>
    <col min="10" max="10" width="5.77734375" customWidth="1"/>
    <col min="11" max="11" width="3.5546875" customWidth="1"/>
    <col min="12" max="12" width="5.77734375" customWidth="1"/>
    <col min="13" max="15" width="3.109375" hidden="1" customWidth="1"/>
    <col min="16" max="16" width="5.77734375" customWidth="1"/>
    <col min="17" max="17" width="3.5546875" customWidth="1"/>
    <col min="18" max="18" width="5.77734375" customWidth="1"/>
    <col min="19" max="20" width="3.109375" hidden="1" customWidth="1"/>
    <col min="21" max="21" width="0.109375" customWidth="1"/>
    <col min="22" max="22" width="5.77734375" customWidth="1"/>
    <col min="23" max="23" width="3.5546875" customWidth="1"/>
    <col min="24" max="24" width="5.77734375" customWidth="1"/>
    <col min="25" max="25" width="3.109375" hidden="1" customWidth="1"/>
    <col min="26" max="26" width="3.5546875" hidden="1" customWidth="1"/>
    <col min="27" max="27" width="2.5546875" hidden="1" customWidth="1"/>
    <col min="28" max="28" width="5.77734375" customWidth="1"/>
    <col min="29" max="29" width="3.5546875" customWidth="1"/>
    <col min="30" max="30" width="5.77734375" customWidth="1"/>
    <col min="31" max="34" width="3.109375" hidden="1" customWidth="1"/>
    <col min="35" max="35" width="1.77734375" hidden="1" customWidth="1"/>
    <col min="36" max="36" width="3.109375" hidden="1" customWidth="1"/>
    <col min="37" max="37" width="2.77734375" hidden="1" customWidth="1"/>
    <col min="38" max="40" width="3.109375" hidden="1" customWidth="1"/>
    <col min="41" max="41" width="1.77734375" hidden="1" customWidth="1"/>
    <col min="42" max="46" width="3.109375" hidden="1" customWidth="1"/>
    <col min="47" max="47" width="1.77734375" hidden="1" customWidth="1"/>
    <col min="48" max="52" width="3.109375" hidden="1" customWidth="1"/>
    <col min="53" max="53" width="1.77734375" hidden="1" customWidth="1"/>
    <col min="54" max="58" width="3.109375" hidden="1" customWidth="1"/>
    <col min="59" max="59" width="1.77734375" hidden="1" customWidth="1"/>
    <col min="60" max="61" width="3.109375" hidden="1" customWidth="1"/>
    <col min="62" max="64" width="4.21875" customWidth="1"/>
    <col min="65" max="65" width="7.5546875" hidden="1" customWidth="1"/>
    <col min="66" max="66" width="3.21875" hidden="1" customWidth="1"/>
    <col min="67" max="67" width="0.77734375" hidden="1" customWidth="1"/>
    <col min="68" max="68" width="2.77734375" hidden="1" customWidth="1"/>
    <col min="69" max="69" width="11.77734375" hidden="1" customWidth="1"/>
    <col min="70" max="70" width="4" hidden="1" customWidth="1"/>
    <col min="71" max="71" width="3.77734375" hidden="1" customWidth="1"/>
    <col min="72" max="72" width="12.21875" hidden="1" customWidth="1"/>
    <col min="73" max="73" width="5.5546875" customWidth="1"/>
    <col min="74" max="78" width="8.77734375" hidden="1" customWidth="1"/>
    <col min="79" max="79" width="12.21875" hidden="1" customWidth="1"/>
    <col min="80" max="80" width="8.77734375" hidden="1" customWidth="1"/>
    <col min="81" max="81" width="2" customWidth="1"/>
    <col min="82" max="85" width="8.77734375" customWidth="1"/>
  </cols>
  <sheetData>
    <row r="1" spans="1:85" ht="29.25" customHeight="1">
      <c r="A1" s="1" t="s">
        <v>0</v>
      </c>
      <c r="B1" s="1"/>
      <c r="D1" s="2" t="s">
        <v>69</v>
      </c>
      <c r="E1" s="2"/>
      <c r="F1" s="2"/>
      <c r="G1" s="2"/>
      <c r="L1" s="297" t="s">
        <v>70</v>
      </c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89"/>
      <c r="AC1" s="189"/>
      <c r="AD1" s="189"/>
      <c r="AE1" s="189"/>
      <c r="AF1" s="189"/>
      <c r="AG1" s="189"/>
      <c r="AH1" s="189"/>
      <c r="AI1" s="189"/>
      <c r="AJ1" s="189"/>
      <c r="AK1" s="189"/>
      <c r="AL1" s="189"/>
      <c r="AM1" s="189"/>
      <c r="AN1" s="189"/>
      <c r="AO1" s="189"/>
      <c r="AP1" s="189"/>
      <c r="AQ1" s="189"/>
      <c r="AR1" s="189"/>
      <c r="AS1" s="189"/>
      <c r="AT1" s="189"/>
      <c r="AU1" s="189"/>
      <c r="AV1" s="189"/>
      <c r="AW1" s="189"/>
      <c r="AX1" s="189"/>
      <c r="AY1" s="189"/>
      <c r="AZ1" s="189"/>
      <c r="BA1" s="189"/>
      <c r="BB1" s="189"/>
      <c r="BC1" s="189"/>
      <c r="BD1" s="189"/>
      <c r="BE1" s="189"/>
      <c r="BF1" s="189"/>
      <c r="BG1" s="189"/>
      <c r="BH1" s="189"/>
      <c r="BI1" s="189"/>
      <c r="BJ1" s="189"/>
      <c r="BK1" s="189"/>
      <c r="BL1" s="189"/>
      <c r="BM1" s="3"/>
      <c r="BN1" s="3"/>
      <c r="BO1" s="3"/>
      <c r="BP1" s="3"/>
      <c r="BQ1" s="216" t="s">
        <v>5</v>
      </c>
      <c r="BR1" s="189"/>
      <c r="BS1" s="189"/>
      <c r="BT1" s="189"/>
      <c r="BU1" s="189"/>
    </row>
    <row r="2" spans="1:85" ht="15" customHeight="1">
      <c r="A2" s="5" t="s">
        <v>6</v>
      </c>
      <c r="B2" s="6"/>
      <c r="C2" s="7"/>
      <c r="D2" s="217" t="s">
        <v>7</v>
      </c>
      <c r="E2" s="218"/>
      <c r="F2" s="219"/>
      <c r="G2" s="8"/>
      <c r="H2" s="6"/>
      <c r="I2" s="7"/>
      <c r="J2" s="217" t="s">
        <v>7</v>
      </c>
      <c r="K2" s="218"/>
      <c r="L2" s="219"/>
      <c r="M2" s="8"/>
      <c r="N2" s="6"/>
      <c r="O2" s="7"/>
      <c r="P2" s="217" t="s">
        <v>7</v>
      </c>
      <c r="Q2" s="218"/>
      <c r="R2" s="219"/>
      <c r="S2" s="8"/>
      <c r="T2" s="6"/>
      <c r="U2" s="7"/>
      <c r="V2" s="217" t="s">
        <v>7</v>
      </c>
      <c r="W2" s="218"/>
      <c r="X2" s="219"/>
      <c r="Y2" s="6"/>
      <c r="Z2" s="6"/>
      <c r="AA2" s="7"/>
      <c r="AB2" s="217" t="s">
        <v>7</v>
      </c>
      <c r="AC2" s="218"/>
      <c r="AD2" s="224"/>
      <c r="AE2" s="8"/>
      <c r="AF2" s="217"/>
      <c r="AG2" s="218"/>
      <c r="AH2" s="218"/>
      <c r="AI2" s="218"/>
      <c r="AJ2" s="218"/>
      <c r="AK2" s="219"/>
      <c r="AL2" s="217"/>
      <c r="AM2" s="218"/>
      <c r="AN2" s="218"/>
      <c r="AO2" s="218"/>
      <c r="AP2" s="218"/>
      <c r="AQ2" s="219"/>
      <c r="AR2" s="217"/>
      <c r="AS2" s="218"/>
      <c r="AT2" s="218"/>
      <c r="AU2" s="218"/>
      <c r="AV2" s="218"/>
      <c r="AW2" s="219"/>
      <c r="AX2" s="217"/>
      <c r="AY2" s="218"/>
      <c r="AZ2" s="218"/>
      <c r="BA2" s="218"/>
      <c r="BB2" s="218"/>
      <c r="BC2" s="219"/>
      <c r="BD2" s="217"/>
      <c r="BE2" s="218"/>
      <c r="BF2" s="218"/>
      <c r="BG2" s="218"/>
      <c r="BH2" s="218"/>
      <c r="BI2" s="219"/>
      <c r="BJ2" s="194" t="s">
        <v>71</v>
      </c>
      <c r="BK2" s="201"/>
      <c r="BL2" s="202"/>
      <c r="BM2" s="311" t="s">
        <v>10</v>
      </c>
      <c r="BN2" s="227" t="s">
        <v>11</v>
      </c>
      <c r="BO2" s="10"/>
      <c r="BP2" s="312" t="s">
        <v>12</v>
      </c>
      <c r="BQ2" s="229" t="s">
        <v>24</v>
      </c>
      <c r="BR2" s="230" t="s">
        <v>14</v>
      </c>
      <c r="BS2" s="231" t="s">
        <v>15</v>
      </c>
      <c r="BT2" s="313" t="s">
        <v>16</v>
      </c>
      <c r="BU2" s="233" t="s">
        <v>17</v>
      </c>
      <c r="BY2" s="11"/>
      <c r="BZ2" s="11"/>
      <c r="CA2" s="11"/>
      <c r="CB2" s="11"/>
    </row>
    <row r="3" spans="1:85" ht="53.25" customHeight="1">
      <c r="A3" s="165" t="s">
        <v>18</v>
      </c>
      <c r="C3" s="13"/>
      <c r="D3" s="298" t="s">
        <v>72</v>
      </c>
      <c r="E3" s="238"/>
      <c r="F3" s="299"/>
      <c r="G3" s="161"/>
      <c r="I3" s="13"/>
      <c r="J3" s="298" t="s">
        <v>73</v>
      </c>
      <c r="K3" s="238"/>
      <c r="L3" s="299"/>
      <c r="M3" s="161"/>
      <c r="O3" s="13"/>
      <c r="P3" s="298" t="s">
        <v>67</v>
      </c>
      <c r="Q3" s="238"/>
      <c r="R3" s="299"/>
      <c r="S3" s="161"/>
      <c r="U3" s="13"/>
      <c r="V3" s="298" t="s">
        <v>74</v>
      </c>
      <c r="W3" s="238"/>
      <c r="X3" s="299"/>
      <c r="Y3" s="161"/>
      <c r="AA3" s="13"/>
      <c r="AB3" s="286" t="s">
        <v>75</v>
      </c>
      <c r="AC3" s="257"/>
      <c r="AD3" s="287"/>
      <c r="AE3" s="161"/>
      <c r="AF3" s="286"/>
      <c r="AG3" s="257"/>
      <c r="AH3" s="257"/>
      <c r="AI3" s="257"/>
      <c r="AJ3" s="257"/>
      <c r="AK3" s="258"/>
      <c r="AL3" s="286"/>
      <c r="AM3" s="257"/>
      <c r="AN3" s="257"/>
      <c r="AO3" s="257"/>
      <c r="AP3" s="257"/>
      <c r="AQ3" s="258"/>
      <c r="AR3" s="286"/>
      <c r="AS3" s="257"/>
      <c r="AT3" s="257"/>
      <c r="AU3" s="257"/>
      <c r="AV3" s="257"/>
      <c r="AW3" s="258"/>
      <c r="AX3" s="286"/>
      <c r="AY3" s="257"/>
      <c r="AZ3" s="257"/>
      <c r="BA3" s="257"/>
      <c r="BB3" s="257"/>
      <c r="BC3" s="258"/>
      <c r="BD3" s="286"/>
      <c r="BE3" s="257"/>
      <c r="BF3" s="257"/>
      <c r="BG3" s="257"/>
      <c r="BH3" s="257"/>
      <c r="BI3" s="258"/>
      <c r="BJ3" s="196"/>
      <c r="BK3" s="198"/>
      <c r="BL3" s="204"/>
      <c r="BM3" s="213"/>
      <c r="BN3" s="196"/>
      <c r="BO3" s="17"/>
      <c r="BP3" s="204"/>
      <c r="BQ3" s="213"/>
      <c r="BR3" s="191"/>
      <c r="BS3" s="173"/>
      <c r="BT3" s="250"/>
      <c r="BU3" s="187"/>
      <c r="BV3" s="3" t="s">
        <v>76</v>
      </c>
      <c r="BW3" s="3" t="s">
        <v>77</v>
      </c>
      <c r="BX3" s="3" t="s">
        <v>24</v>
      </c>
      <c r="BY3" s="3" t="s">
        <v>25</v>
      </c>
      <c r="BZ3" s="18" t="s">
        <v>26</v>
      </c>
      <c r="CA3" s="3"/>
      <c r="CB3" s="3"/>
      <c r="CD3" s="3"/>
      <c r="CE3" s="3"/>
      <c r="CF3" s="3"/>
      <c r="CG3" s="3"/>
    </row>
    <row r="4" spans="1:85" ht="15" customHeight="1">
      <c r="A4" s="166" t="str">
        <f>$D$2</f>
        <v>尾張支部</v>
      </c>
      <c r="B4" s="20"/>
      <c r="C4" s="20"/>
      <c r="D4" s="314"/>
      <c r="E4" s="252"/>
      <c r="F4" s="315"/>
      <c r="G4" s="21"/>
      <c r="H4" s="205" t="s">
        <v>28</v>
      </c>
      <c r="I4" s="6"/>
      <c r="J4" s="22">
        <f>IF(J5="","",SUM(I5:I7))</f>
        <v>0</v>
      </c>
      <c r="K4" s="23" t="s">
        <v>30</v>
      </c>
      <c r="L4" s="24">
        <f>IF(L5="","",SUM(M5:M7))</f>
        <v>2</v>
      </c>
      <c r="M4" s="25"/>
      <c r="N4" s="205" t="s">
        <v>29</v>
      </c>
      <c r="O4" s="6"/>
      <c r="P4" s="22">
        <f>IF(P5="","",SUM(O5:O7))</f>
        <v>1</v>
      </c>
      <c r="Q4" s="23" t="s">
        <v>55</v>
      </c>
      <c r="R4" s="24">
        <f>IF(R5="","",SUM(S5:S7))</f>
        <v>2</v>
      </c>
      <c r="S4" s="25"/>
      <c r="T4" s="205" t="s">
        <v>30</v>
      </c>
      <c r="U4" s="6"/>
      <c r="V4" s="22">
        <f>IF(V5="","",SUM(U5:U7))</f>
        <v>2</v>
      </c>
      <c r="W4" s="23" t="s">
        <v>28</v>
      </c>
      <c r="X4" s="24">
        <f>IF(X5="","",SUM(Y5:Y7))</f>
        <v>1</v>
      </c>
      <c r="Y4" s="25"/>
      <c r="Z4" s="205" t="s">
        <v>30</v>
      </c>
      <c r="AA4" s="6"/>
      <c r="AB4" s="79">
        <f>IF(AB5="","",SUM(AA5:AA7))</f>
        <v>2</v>
      </c>
      <c r="AC4" s="80" t="s">
        <v>29</v>
      </c>
      <c r="AD4" s="81">
        <f>IF(AD5="","",SUM(AE5:AE7))</f>
        <v>0</v>
      </c>
      <c r="AE4" s="25"/>
      <c r="AF4" s="167"/>
      <c r="AG4" s="30" t="str">
        <f>IF(AH5="","",SUM(AG5:AG7))</f>
        <v/>
      </c>
      <c r="AH4" s="31"/>
      <c r="AI4" s="32" t="s">
        <v>31</v>
      </c>
      <c r="AJ4" s="30" t="str">
        <f>IF(AJ5="","",SUM(AK5:AK7))</f>
        <v/>
      </c>
      <c r="AK4" s="31"/>
      <c r="AL4" s="170"/>
      <c r="AM4" s="33" t="str">
        <f>IF(AN5="","",SUM(AM5:AM7))</f>
        <v/>
      </c>
      <c r="AN4" s="34"/>
      <c r="AO4" s="35" t="s">
        <v>31</v>
      </c>
      <c r="AP4" s="33" t="str">
        <f>IF(AP5="","",SUM(AQ5:AQ7))</f>
        <v/>
      </c>
      <c r="AQ4" s="34"/>
      <c r="AR4" s="205"/>
      <c r="AS4" s="26" t="str">
        <f>IF(AT5="","",SUM(AS5:AS7))</f>
        <v/>
      </c>
      <c r="AT4" s="29"/>
      <c r="AU4" s="23" t="s">
        <v>31</v>
      </c>
      <c r="AV4" s="26" t="str">
        <f>IF(AV5="","",SUM(AW5:AW7))</f>
        <v/>
      </c>
      <c r="AW4" s="29"/>
      <c r="AX4" s="205"/>
      <c r="AY4" s="26" t="str">
        <f>IF(AZ5="","",SUM(AY5:AY7))</f>
        <v/>
      </c>
      <c r="AZ4" s="29"/>
      <c r="BA4" s="23" t="s">
        <v>31</v>
      </c>
      <c r="BB4" s="26" t="str">
        <f>IF(BB5="","",SUM(BC5:BC7))</f>
        <v/>
      </c>
      <c r="BC4" s="29"/>
      <c r="BD4" s="205"/>
      <c r="BE4" s="26" t="str">
        <f>IF(BF5="","",SUM(BE5:BE7))</f>
        <v/>
      </c>
      <c r="BF4" s="29"/>
      <c r="BG4" s="23" t="s">
        <v>31</v>
      </c>
      <c r="BH4" s="26" t="str">
        <f>IF(BH5="","",SUM(BI5:BI7))</f>
        <v/>
      </c>
      <c r="BI4" s="36"/>
      <c r="BJ4" s="194">
        <f>SUMPRODUCT((J4=2)+(P4=2)+(V4=2)+(AB4=2)+(AG4=2)+(AM4=2)+(AS4=2)+(AY4=2)+(BE4=2))</f>
        <v>2</v>
      </c>
      <c r="BK4" s="197" t="s">
        <v>31</v>
      </c>
      <c r="BL4" s="206">
        <f>SUMPRODUCT((L4=2)+(R4=2)+(X4=2)+(AD4=2)+(AJ4=2)+(AP4=2)+(AV4=2)+(BB4=2)+(BH4=2))</f>
        <v>2</v>
      </c>
      <c r="BM4" s="300" t="e">
        <f>BJ4*100+#REF!*10+BL4</f>
        <v>#REF!</v>
      </c>
      <c r="BN4" s="170">
        <f>SUM(J4,P4,V4,AA4,AG4,AM4,AS4,AY4,BE4)</f>
        <v>3</v>
      </c>
      <c r="BO4" s="181" t="s">
        <v>31</v>
      </c>
      <c r="BP4" s="301">
        <f>SUM(F4,L4,R4,X4,AD4,AJ4,AP4,AV4,BB4,BH4)</f>
        <v>5</v>
      </c>
      <c r="BQ4" s="211">
        <f>BX4</f>
        <v>0.6</v>
      </c>
      <c r="BR4" s="170">
        <f>SUM(J5,J6,J7,P5,P6,P7,V5,V6,V7,AB5,AB6,AB7,AH5,AH6,AH7,AN5,AN6,AN7,AT5,AT6,AT7,AZ5,AZ6,AZ7,BF5,BF6,BF7,D5,D6,D7)</f>
        <v>124</v>
      </c>
      <c r="BS4" s="181">
        <f>SUM(F5,F6,F7,L5,L6,L7,R5,R6,R7,X5,X6,X7,AD5,AD6,AD7,AJ5,AJ6,AJ7,AP5,AP6,AP7,AV5,AV6,AV7,BB5,BB6,BB7,BH5,BH6,BH7)</f>
        <v>118</v>
      </c>
      <c r="BT4" s="305">
        <f>BY4</f>
        <v>1.0508474576271187</v>
      </c>
      <c r="BU4" s="306">
        <f>IF($BV$50=$BW$50,RANK(BZ4,BZ$4:BZ$23),"")</f>
        <v>3</v>
      </c>
      <c r="BV4" s="38">
        <f>BJ4</f>
        <v>2</v>
      </c>
      <c r="BW4" s="38">
        <f>BL4</f>
        <v>2</v>
      </c>
      <c r="BX4" s="39">
        <f>IF(AND(V4="",X4=""),"",IF(BP4=0,5,BN4/BP4))</f>
        <v>0.6</v>
      </c>
      <c r="BY4" s="39">
        <f>IF(AB5="","",BR4/BS4)</f>
        <v>1.0508474576271187</v>
      </c>
      <c r="BZ4" s="40">
        <f>BV4*100+BX4*10+BY4</f>
        <v>207.05084745762713</v>
      </c>
      <c r="CA4" s="307" t="str">
        <f>A5</f>
        <v>キューポップ</v>
      </c>
      <c r="CB4" s="188" t="str">
        <f>A4</f>
        <v>尾張支部</v>
      </c>
      <c r="CD4" s="3"/>
      <c r="CE4" s="3"/>
      <c r="CG4" s="38" t="str">
        <f>IF(AND(M4=1,U4=1),1,"")</f>
        <v/>
      </c>
    </row>
    <row r="5" spans="1:85" ht="15" customHeight="1">
      <c r="A5" s="214" t="str">
        <f>$D$3</f>
        <v>キューポップ</v>
      </c>
      <c r="B5" s="42"/>
      <c r="C5" s="42"/>
      <c r="D5" s="195"/>
      <c r="E5" s="189"/>
      <c r="F5" s="203"/>
      <c r="G5" s="43"/>
      <c r="H5" s="168"/>
      <c r="I5" s="44">
        <f t="shared" ref="I5:I7" si="0">IF(J5="","",IF(J5&gt;L5,1,0))</f>
        <v>0</v>
      </c>
      <c r="J5" s="45">
        <v>8</v>
      </c>
      <c r="K5" s="46" t="s">
        <v>31</v>
      </c>
      <c r="L5" s="47">
        <v>15</v>
      </c>
      <c r="M5" s="48">
        <f t="shared" ref="M5:M7" si="1">IF(L5="","",IF(L5&gt;J5,1,0))</f>
        <v>1</v>
      </c>
      <c r="N5" s="168"/>
      <c r="O5" s="44">
        <f t="shared" ref="O5:O7" si="2">IF(P5="","",IF(P5&gt;R5,1,0))</f>
        <v>1</v>
      </c>
      <c r="P5" s="45">
        <v>15</v>
      </c>
      <c r="Q5" s="46" t="s">
        <v>31</v>
      </c>
      <c r="R5" s="47">
        <v>10</v>
      </c>
      <c r="S5" s="48">
        <f t="shared" ref="S5:S7" si="3">IF(R5="","",IF(R5&gt;P5,1,0))</f>
        <v>0</v>
      </c>
      <c r="T5" s="168"/>
      <c r="U5" s="44">
        <f t="shared" ref="U5:U7" si="4">IF(V5="","",IF(V5&gt;X5,1,0))</f>
        <v>0</v>
      </c>
      <c r="V5" s="45">
        <v>7</v>
      </c>
      <c r="W5" s="46" t="s">
        <v>31</v>
      </c>
      <c r="X5" s="47">
        <v>15</v>
      </c>
      <c r="Y5" s="49">
        <f t="shared" ref="Y5:Y7" si="5">IF(X5="","",IF(X5&gt;V5,1,0))</f>
        <v>1</v>
      </c>
      <c r="Z5" s="168"/>
      <c r="AA5" s="44">
        <f t="shared" ref="AA5:AA7" si="6">IF(AB5="","",IF(AB5&gt;AD5,1,0))</f>
        <v>1</v>
      </c>
      <c r="AB5" s="45">
        <v>15</v>
      </c>
      <c r="AC5" s="46" t="s">
        <v>31</v>
      </c>
      <c r="AD5" s="47">
        <v>8</v>
      </c>
      <c r="AE5" s="49">
        <f t="shared" ref="AE5:AE7" si="7">IF(AD5="","",IF(AD5&gt;AB5,1,0))</f>
        <v>0</v>
      </c>
      <c r="AF5" s="168"/>
      <c r="AG5" s="50" t="str">
        <f t="shared" ref="AG5:AG7" si="8">IF(AH5="","",IF(AH5&gt;AJ5,1,0))</f>
        <v/>
      </c>
      <c r="AH5" s="51"/>
      <c r="AI5" s="50" t="s">
        <v>31</v>
      </c>
      <c r="AJ5" s="52"/>
      <c r="AK5" s="50" t="str">
        <f t="shared" ref="AK5:AK7" si="9">IF(AJ5="","",IF(AJ5&gt;AH5,1,0))</f>
        <v/>
      </c>
      <c r="AL5" s="168"/>
      <c r="AM5" s="53" t="str">
        <f t="shared" ref="AM5:AM7" si="10">IF(AN5="","",IF(AN5&gt;AP5,1,0))</f>
        <v/>
      </c>
      <c r="AN5" s="54"/>
      <c r="AO5" s="53" t="s">
        <v>31</v>
      </c>
      <c r="AP5" s="55"/>
      <c r="AQ5" s="53" t="str">
        <f t="shared" ref="AQ5:AQ7" si="11">IF(AP5="","",IF(AP5&gt;AN5,1,0))</f>
        <v/>
      </c>
      <c r="AR5" s="168"/>
      <c r="AS5" s="46" t="str">
        <f t="shared" ref="AS5:AS7" si="12">IF(AT5="","",IF(AT5&gt;AV5,1,0))</f>
        <v/>
      </c>
      <c r="AT5" s="56"/>
      <c r="AU5" s="46" t="str">
        <f>$AO$5</f>
        <v>-</v>
      </c>
      <c r="AV5" s="57"/>
      <c r="AW5" s="46" t="str">
        <f t="shared" ref="AW5:AW7" si="13">IF(AV5="","",IF(AV5&gt;AT5,1,0))</f>
        <v/>
      </c>
      <c r="AX5" s="168"/>
      <c r="AY5" s="46" t="str">
        <f t="shared" ref="AY5:AY7" si="14">IF(AZ5="","",IF(AZ5&gt;BB5,1,0))</f>
        <v/>
      </c>
      <c r="AZ5" s="56"/>
      <c r="BA5" s="46" t="s">
        <v>31</v>
      </c>
      <c r="BB5" s="58"/>
      <c r="BC5" s="46" t="str">
        <f t="shared" ref="BC5:BC7" si="15">IF(BB5="","",IF(BB5&gt;AZ5,1,0))</f>
        <v/>
      </c>
      <c r="BD5" s="168"/>
      <c r="BE5" s="46" t="str">
        <f t="shared" ref="BE5:BE7" si="16">IF(BF5="","",IF(BF5&gt;BH5,1,0))</f>
        <v/>
      </c>
      <c r="BF5" s="56"/>
      <c r="BG5" s="46" t="s">
        <v>31</v>
      </c>
      <c r="BH5" s="58"/>
      <c r="BI5" s="44" t="str">
        <f t="shared" ref="BI5:BI7" si="17">IF(BH5="","",IF(BH5&gt;BF5,1,0))</f>
        <v/>
      </c>
      <c r="BJ5" s="195"/>
      <c r="BK5" s="189"/>
      <c r="BL5" s="203"/>
      <c r="BM5" s="212"/>
      <c r="BN5" s="168"/>
      <c r="BO5" s="172"/>
      <c r="BP5" s="302"/>
      <c r="BQ5" s="212"/>
      <c r="BR5" s="168"/>
      <c r="BS5" s="172"/>
      <c r="BT5" s="178"/>
      <c r="BU5" s="186"/>
      <c r="BX5" s="39"/>
      <c r="BZ5" s="40"/>
      <c r="CA5" s="189"/>
      <c r="CB5" s="189"/>
      <c r="CD5" s="3"/>
      <c r="CE5" s="3"/>
    </row>
    <row r="6" spans="1:85" ht="15" customHeight="1">
      <c r="A6" s="212"/>
      <c r="B6" s="42"/>
      <c r="C6" s="42"/>
      <c r="D6" s="195"/>
      <c r="E6" s="189"/>
      <c r="F6" s="203"/>
      <c r="G6" s="43"/>
      <c r="H6" s="168"/>
      <c r="I6" s="44">
        <f t="shared" si="0"/>
        <v>0</v>
      </c>
      <c r="J6" s="59">
        <v>13</v>
      </c>
      <c r="K6" s="46" t="s">
        <v>31</v>
      </c>
      <c r="L6" s="60">
        <v>15</v>
      </c>
      <c r="M6" s="48">
        <f t="shared" si="1"/>
        <v>1</v>
      </c>
      <c r="N6" s="168"/>
      <c r="O6" s="44">
        <f t="shared" si="2"/>
        <v>0</v>
      </c>
      <c r="P6" s="59">
        <v>9</v>
      </c>
      <c r="Q6" s="46" t="s">
        <v>31</v>
      </c>
      <c r="R6" s="60">
        <v>15</v>
      </c>
      <c r="S6" s="48">
        <f t="shared" si="3"/>
        <v>1</v>
      </c>
      <c r="T6" s="168"/>
      <c r="U6" s="44">
        <f t="shared" si="4"/>
        <v>1</v>
      </c>
      <c r="V6" s="59">
        <v>15</v>
      </c>
      <c r="W6" s="46" t="s">
        <v>31</v>
      </c>
      <c r="X6" s="60">
        <v>11</v>
      </c>
      <c r="Y6" s="49">
        <f t="shared" si="5"/>
        <v>0</v>
      </c>
      <c r="Z6" s="168"/>
      <c r="AA6" s="44">
        <f t="shared" si="6"/>
        <v>1</v>
      </c>
      <c r="AB6" s="59">
        <v>15</v>
      </c>
      <c r="AC6" s="46" t="s">
        <v>31</v>
      </c>
      <c r="AD6" s="60">
        <v>3</v>
      </c>
      <c r="AE6" s="49">
        <f t="shared" si="7"/>
        <v>0</v>
      </c>
      <c r="AF6" s="168"/>
      <c r="AG6" s="50" t="str">
        <f t="shared" si="8"/>
        <v/>
      </c>
      <c r="AH6" s="50"/>
      <c r="AI6" s="50" t="s">
        <v>31</v>
      </c>
      <c r="AJ6" s="61"/>
      <c r="AK6" s="50" t="str">
        <f t="shared" si="9"/>
        <v/>
      </c>
      <c r="AL6" s="168"/>
      <c r="AM6" s="53" t="str">
        <f t="shared" si="10"/>
        <v/>
      </c>
      <c r="AN6" s="53"/>
      <c r="AO6" s="53" t="s">
        <v>31</v>
      </c>
      <c r="AP6" s="62"/>
      <c r="AQ6" s="53" t="str">
        <f t="shared" si="11"/>
        <v/>
      </c>
      <c r="AR6" s="168"/>
      <c r="AS6" s="46" t="str">
        <f t="shared" si="12"/>
        <v/>
      </c>
      <c r="AT6" s="57"/>
      <c r="AU6" s="46" t="s">
        <v>31</v>
      </c>
      <c r="AV6" s="57"/>
      <c r="AW6" s="46" t="str">
        <f t="shared" si="13"/>
        <v/>
      </c>
      <c r="AX6" s="168"/>
      <c r="AY6" s="46" t="str">
        <f t="shared" si="14"/>
        <v/>
      </c>
      <c r="AZ6" s="57"/>
      <c r="BA6" s="46" t="s">
        <v>31</v>
      </c>
      <c r="BB6" s="63"/>
      <c r="BC6" s="46" t="str">
        <f t="shared" si="15"/>
        <v/>
      </c>
      <c r="BD6" s="168"/>
      <c r="BE6" s="46" t="str">
        <f t="shared" si="16"/>
        <v/>
      </c>
      <c r="BF6" s="57"/>
      <c r="BG6" s="46" t="s">
        <v>31</v>
      </c>
      <c r="BH6" s="63"/>
      <c r="BI6" s="44" t="str">
        <f t="shared" si="17"/>
        <v/>
      </c>
      <c r="BJ6" s="195"/>
      <c r="BK6" s="189"/>
      <c r="BL6" s="203"/>
      <c r="BM6" s="212"/>
      <c r="BN6" s="168"/>
      <c r="BO6" s="172"/>
      <c r="BP6" s="302"/>
      <c r="BQ6" s="212"/>
      <c r="BR6" s="168"/>
      <c r="BS6" s="172"/>
      <c r="BT6" s="178"/>
      <c r="BU6" s="186"/>
      <c r="BX6" s="39"/>
      <c r="BZ6" s="40"/>
      <c r="CA6" s="189"/>
      <c r="CB6" s="189"/>
    </row>
    <row r="7" spans="1:85" ht="15" customHeight="1">
      <c r="A7" s="213"/>
      <c r="B7" s="64"/>
      <c r="C7" s="64"/>
      <c r="D7" s="196"/>
      <c r="E7" s="198"/>
      <c r="F7" s="204"/>
      <c r="G7" s="65"/>
      <c r="H7" s="191"/>
      <c r="I7" s="66" t="str">
        <f t="shared" si="0"/>
        <v/>
      </c>
      <c r="J7" s="67"/>
      <c r="K7" s="68" t="s">
        <v>31</v>
      </c>
      <c r="L7" s="69"/>
      <c r="M7" s="70" t="str">
        <f t="shared" si="1"/>
        <v/>
      </c>
      <c r="N7" s="191"/>
      <c r="O7" s="66">
        <f t="shared" si="2"/>
        <v>0</v>
      </c>
      <c r="P7" s="67">
        <v>12</v>
      </c>
      <c r="Q7" s="68" t="s">
        <v>31</v>
      </c>
      <c r="R7" s="69">
        <v>15</v>
      </c>
      <c r="S7" s="70">
        <f t="shared" si="3"/>
        <v>1</v>
      </c>
      <c r="T7" s="191"/>
      <c r="U7" s="66">
        <f t="shared" si="4"/>
        <v>1</v>
      </c>
      <c r="V7" s="67">
        <v>15</v>
      </c>
      <c r="W7" s="68" t="s">
        <v>31</v>
      </c>
      <c r="X7" s="69">
        <v>11</v>
      </c>
      <c r="Y7" s="71">
        <f t="shared" si="5"/>
        <v>0</v>
      </c>
      <c r="Z7" s="191"/>
      <c r="AA7" s="66" t="str">
        <f t="shared" si="6"/>
        <v/>
      </c>
      <c r="AB7" s="67"/>
      <c r="AC7" s="68" t="s">
        <v>31</v>
      </c>
      <c r="AD7" s="69"/>
      <c r="AE7" s="71" t="str">
        <f t="shared" si="7"/>
        <v/>
      </c>
      <c r="AF7" s="191"/>
      <c r="AG7" s="72" t="str">
        <f t="shared" si="8"/>
        <v/>
      </c>
      <c r="AH7" s="72"/>
      <c r="AI7" s="72" t="s">
        <v>31</v>
      </c>
      <c r="AJ7" s="73"/>
      <c r="AK7" s="72" t="str">
        <f t="shared" si="9"/>
        <v/>
      </c>
      <c r="AL7" s="191"/>
      <c r="AM7" s="74" t="str">
        <f t="shared" si="10"/>
        <v/>
      </c>
      <c r="AN7" s="74"/>
      <c r="AO7" s="74" t="s">
        <v>31</v>
      </c>
      <c r="AP7" s="75"/>
      <c r="AQ7" s="74" t="str">
        <f t="shared" si="11"/>
        <v/>
      </c>
      <c r="AR7" s="191"/>
      <c r="AS7" s="68" t="str">
        <f t="shared" si="12"/>
        <v/>
      </c>
      <c r="AT7" s="76"/>
      <c r="AU7" s="68" t="s">
        <v>31</v>
      </c>
      <c r="AV7" s="76"/>
      <c r="AW7" s="68" t="str">
        <f t="shared" si="13"/>
        <v/>
      </c>
      <c r="AX7" s="191"/>
      <c r="AY7" s="68" t="str">
        <f t="shared" si="14"/>
        <v/>
      </c>
      <c r="AZ7" s="76"/>
      <c r="BA7" s="68" t="s">
        <v>31</v>
      </c>
      <c r="BB7" s="77"/>
      <c r="BC7" s="68" t="str">
        <f t="shared" si="15"/>
        <v/>
      </c>
      <c r="BD7" s="191"/>
      <c r="BE7" s="68" t="str">
        <f t="shared" si="16"/>
        <v/>
      </c>
      <c r="BF7" s="76"/>
      <c r="BG7" s="68" t="s">
        <v>31</v>
      </c>
      <c r="BH7" s="77"/>
      <c r="BI7" s="66" t="str">
        <f t="shared" si="17"/>
        <v/>
      </c>
      <c r="BJ7" s="196"/>
      <c r="BK7" s="198"/>
      <c r="BL7" s="204"/>
      <c r="BM7" s="213"/>
      <c r="BN7" s="191"/>
      <c r="BO7" s="173"/>
      <c r="BP7" s="303"/>
      <c r="BQ7" s="213"/>
      <c r="BR7" s="191"/>
      <c r="BS7" s="173"/>
      <c r="BT7" s="250"/>
      <c r="BU7" s="187"/>
      <c r="BX7" s="39"/>
      <c r="BZ7" s="40"/>
      <c r="CA7" s="189"/>
      <c r="CB7" s="189"/>
    </row>
    <row r="8" spans="1:85" ht="15" customHeight="1">
      <c r="A8" s="78" t="str">
        <f>D2</f>
        <v>尾張支部</v>
      </c>
      <c r="B8" s="270" t="str">
        <f>H4</f>
        <v>⑤</v>
      </c>
      <c r="D8" s="79">
        <f>L4</f>
        <v>2</v>
      </c>
      <c r="E8" s="80" t="str">
        <f>K4</f>
        <v>①</v>
      </c>
      <c r="F8" s="81">
        <f>J4</f>
        <v>0</v>
      </c>
      <c r="G8" s="82"/>
      <c r="H8" s="83"/>
      <c r="I8" s="42"/>
      <c r="J8" s="200"/>
      <c r="K8" s="201"/>
      <c r="L8" s="202"/>
      <c r="M8" s="21"/>
      <c r="N8" s="205" t="s">
        <v>32</v>
      </c>
      <c r="O8" s="6"/>
      <c r="P8" s="22">
        <f>IF(P9="","",SUM(O9:O11))</f>
        <v>2</v>
      </c>
      <c r="Q8" s="23" t="s">
        <v>33</v>
      </c>
      <c r="R8" s="24">
        <f>IF(R9="","",SUM(S9:S11))</f>
        <v>0</v>
      </c>
      <c r="S8" s="29"/>
      <c r="T8" s="205" t="s">
        <v>33</v>
      </c>
      <c r="U8" s="6"/>
      <c r="V8" s="22">
        <f>IF(V9="","",SUM(U9:U11))</f>
        <v>0</v>
      </c>
      <c r="W8" s="23" t="s">
        <v>40</v>
      </c>
      <c r="X8" s="24">
        <f>IF(X9="","",SUM(Y9:Y11))</f>
        <v>2</v>
      </c>
      <c r="Y8" s="25"/>
      <c r="Z8" s="205" t="s">
        <v>33</v>
      </c>
      <c r="AA8" s="6"/>
      <c r="AB8" s="22">
        <f>IF(AB9="","",SUM(AA9:AA11))</f>
        <v>2</v>
      </c>
      <c r="AC8" s="23" t="s">
        <v>39</v>
      </c>
      <c r="AD8" s="24">
        <f>IF(AD9="","",SUM(AE9:AE11))</f>
        <v>1</v>
      </c>
      <c r="AE8" s="25"/>
      <c r="AF8" s="205" t="s">
        <v>34</v>
      </c>
      <c r="AG8" s="26" t="str">
        <f>IF(AH9="","",SUM(AG9:AG11))</f>
        <v/>
      </c>
      <c r="AH8" s="29"/>
      <c r="AI8" s="23" t="s">
        <v>31</v>
      </c>
      <c r="AJ8" s="26" t="str">
        <f>IF(AJ9="","",SUM(AK9:AK11))</f>
        <v/>
      </c>
      <c r="AK8" s="29"/>
      <c r="AL8" s="205" t="s">
        <v>35</v>
      </c>
      <c r="AM8" s="26" t="str">
        <f>IF(AN9="","",SUM(AM9:AM11))</f>
        <v/>
      </c>
      <c r="AN8" s="29"/>
      <c r="AO8" s="23" t="s">
        <v>31</v>
      </c>
      <c r="AP8" s="26" t="str">
        <f>IF(AP9="","",SUM(AQ9:AQ11))</f>
        <v/>
      </c>
      <c r="AQ8" s="29"/>
      <c r="AR8" s="170"/>
      <c r="AS8" s="33" t="str">
        <f>IF(AT9="","",SUM(AS9:AS11))</f>
        <v/>
      </c>
      <c r="AT8" s="34"/>
      <c r="AU8" s="35" t="s">
        <v>31</v>
      </c>
      <c r="AV8" s="33" t="str">
        <f>IF(AV9="","",SUM(AW9:AW11))</f>
        <v/>
      </c>
      <c r="AW8" s="34"/>
      <c r="AX8" s="205"/>
      <c r="AY8" s="26" t="str">
        <f>IF(AZ9="","",SUM(AY9:AY11))</f>
        <v/>
      </c>
      <c r="AZ8" s="29"/>
      <c r="BA8" s="23" t="s">
        <v>31</v>
      </c>
      <c r="BB8" s="26" t="str">
        <f>IF(BB9="","",SUM(BC9:BC11))</f>
        <v/>
      </c>
      <c r="BC8" s="29"/>
      <c r="BD8" s="205"/>
      <c r="BE8" s="26" t="str">
        <f>IF(BF9="","",SUM(BE9:BE11))</f>
        <v/>
      </c>
      <c r="BF8" s="29"/>
      <c r="BG8" s="23" t="s">
        <v>31</v>
      </c>
      <c r="BH8" s="26" t="str">
        <f>IF(BH9="","",SUM(BI9:BI11))</f>
        <v/>
      </c>
      <c r="BI8" s="36"/>
      <c r="BJ8" s="194">
        <f>SUMPRODUCT((D8=2)+(P8=2)+(V8=2)+(AB8=2)+(AG8=2)+(AM8=2)+(AS8=2)+(AY8=2)+(BE8=2))</f>
        <v>3</v>
      </c>
      <c r="BK8" s="197" t="s">
        <v>31</v>
      </c>
      <c r="BL8" s="206">
        <f>SUMPRODUCT((F8=2)+(R8=2)+(X8=2)+(AD8=2)+(AJ8=2)+(AP8=2)+(AV8=2)+(BB8=2)+(BH8=2))</f>
        <v>1</v>
      </c>
      <c r="BM8" s="300" t="e">
        <f>BJ8*100+#REF!*10+BL8</f>
        <v>#REF!</v>
      </c>
      <c r="BN8" s="170">
        <f>SUM(D8,,P8,V8,AA8,AG8,AM8,AS8,AY8,BE8)</f>
        <v>4</v>
      </c>
      <c r="BO8" s="181" t="s">
        <v>31</v>
      </c>
      <c r="BP8" s="301">
        <f>SUM(F8,R8,X8,AD8,AJ8,AP8,AV8,BB8,BH8)</f>
        <v>3</v>
      </c>
      <c r="BQ8" s="304">
        <f>BX8</f>
        <v>1.3333333333333333</v>
      </c>
      <c r="BR8" s="170">
        <f>SUM(J9,J10,J11,P9,P10,P11,V9,V10,V11,AB9,AB10,AB11,AH9,AH10,AH11,AN9,AN10,AN11,AT9,AT10,AT11,AZ9,AZ10,AZ11,BF9,BF10,BF11,D9,D10,D11)</f>
        <v>117</v>
      </c>
      <c r="BS8" s="181">
        <f>SUM(F9,F10,F11,L9,L10,L11,R9,R10,R11,X9,X10,X11,AD9,AD10,AD11,AJ9,AJ10,AJ11,AP9,AP10,AP11,AV9,AV10,AV11,BB9,BB10,BB11,BH9,BH10,BH11)</f>
        <v>112</v>
      </c>
      <c r="BT8" s="305">
        <f>BY8</f>
        <v>1.0446428571428572</v>
      </c>
      <c r="BU8" s="306">
        <f>IF($BV$50=$BW$50,RANK(BZ8,BZ$4:BZ$23),"")</f>
        <v>2</v>
      </c>
      <c r="BV8" s="38">
        <f>BJ8</f>
        <v>3</v>
      </c>
      <c r="BW8" s="38">
        <f>BL8</f>
        <v>1</v>
      </c>
      <c r="BX8" s="39">
        <f>IF(AND(AB8="",AD8=""),"",IF(BP8=0,5,BN8/BP8))</f>
        <v>1.3333333333333333</v>
      </c>
      <c r="BY8" s="39">
        <f>IF(AB9="","",BR8/BS8)</f>
        <v>1.0446428571428572</v>
      </c>
      <c r="BZ8" s="40">
        <f>BV8*100+BX8*10+BY8</f>
        <v>314.37797619047615</v>
      </c>
      <c r="CA8" s="307" t="str">
        <f>A9</f>
        <v>キャッツ・
ウエーブ</v>
      </c>
      <c r="CB8" s="188" t="str">
        <f>A8</f>
        <v>尾張支部</v>
      </c>
    </row>
    <row r="9" spans="1:85" ht="15" customHeight="1">
      <c r="A9" s="214" t="str">
        <f>J3</f>
        <v>キャッツ・
ウエーブ</v>
      </c>
      <c r="B9" s="168"/>
      <c r="C9" s="84">
        <f t="shared" ref="C9:C11" si="18">M5</f>
        <v>1</v>
      </c>
      <c r="D9" s="85">
        <f t="shared" ref="D9:D11" si="19">IF(L5="","",L5)</f>
        <v>15</v>
      </c>
      <c r="E9" s="53" t="s">
        <v>31</v>
      </c>
      <c r="F9" s="86">
        <f t="shared" ref="F9:F11" si="20">IF(J5="","",J5)</f>
        <v>8</v>
      </c>
      <c r="G9" s="87">
        <f>$I$5</f>
        <v>0</v>
      </c>
      <c r="H9" s="83"/>
      <c r="I9" s="42"/>
      <c r="J9" s="195"/>
      <c r="K9" s="189"/>
      <c r="L9" s="203"/>
      <c r="M9" s="43"/>
      <c r="N9" s="168"/>
      <c r="O9" s="44">
        <f t="shared" ref="O9:O11" si="21">IF(P9="","",IF(P9&gt;R9,1,0))</f>
        <v>1</v>
      </c>
      <c r="P9" s="45">
        <v>15</v>
      </c>
      <c r="Q9" s="46" t="s">
        <v>31</v>
      </c>
      <c r="R9" s="47">
        <v>9</v>
      </c>
      <c r="S9" s="48">
        <f t="shared" ref="S9:S11" si="22">IF(R9="","",IF(R9&gt;P9,1,0))</f>
        <v>0</v>
      </c>
      <c r="T9" s="168"/>
      <c r="U9" s="44">
        <f t="shared" ref="U9:U11" si="23">IF(V9="","",IF(V9&gt;X9,1,0))</f>
        <v>0</v>
      </c>
      <c r="V9" s="45">
        <v>6</v>
      </c>
      <c r="W9" s="80" t="s">
        <v>31</v>
      </c>
      <c r="X9" s="47">
        <v>15</v>
      </c>
      <c r="Y9" s="49">
        <f t="shared" ref="Y9:Y11" si="24">IF(X9="","",IF(X9&gt;V9,1,0))</f>
        <v>1</v>
      </c>
      <c r="Z9" s="168"/>
      <c r="AA9" s="44">
        <f t="shared" ref="AA9:AA11" si="25">IF(AB9="","",IF(AB9&gt;AD9,1,0))</f>
        <v>0</v>
      </c>
      <c r="AB9" s="45">
        <v>11</v>
      </c>
      <c r="AC9" s="80" t="s">
        <v>31</v>
      </c>
      <c r="AD9" s="47">
        <v>15</v>
      </c>
      <c r="AE9" s="49">
        <f t="shared" ref="AE9:AE11" si="26">IF(AD9="","",IF(AD9&gt;AB9,1,0))</f>
        <v>1</v>
      </c>
      <c r="AF9" s="168"/>
      <c r="AG9" s="46" t="str">
        <f t="shared" ref="AG9:AG11" si="27">IF(AH9="","",IF(AH9&gt;AJ9,1,0))</f>
        <v/>
      </c>
      <c r="AH9" s="56"/>
      <c r="AI9" s="46" t="s">
        <v>31</v>
      </c>
      <c r="AJ9" s="58"/>
      <c r="AK9" s="46" t="str">
        <f t="shared" ref="AK9:AK11" si="28">IF(AJ9="","",IF(AJ9&gt;AH9,1,0))</f>
        <v/>
      </c>
      <c r="AL9" s="168"/>
      <c r="AM9" s="46" t="str">
        <f t="shared" ref="AM9:AM11" si="29">IF(AN9="","",IF(AN9&gt;AP9,1,0))</f>
        <v/>
      </c>
      <c r="AN9" s="56"/>
      <c r="AO9" s="46" t="s">
        <v>31</v>
      </c>
      <c r="AP9" s="58"/>
      <c r="AQ9" s="46" t="str">
        <f t="shared" ref="AQ9:AQ11" si="30">IF(AP9="","",IF(AP9&gt;AN9,1,0))</f>
        <v/>
      </c>
      <c r="AR9" s="168"/>
      <c r="AS9" s="53" t="str">
        <f t="shared" ref="AS9:AS11" si="31">IF(AT9="","",IF(AT9&gt;AV9,1,0))</f>
        <v/>
      </c>
      <c r="AT9" s="54"/>
      <c r="AU9" s="53" t="s">
        <v>31</v>
      </c>
      <c r="AV9" s="55"/>
      <c r="AW9" s="53" t="str">
        <f t="shared" ref="AW9:AW11" si="32">IF(AV9="","",IF(AV9&gt;AT9,1,0))</f>
        <v/>
      </c>
      <c r="AX9" s="168"/>
      <c r="AY9" s="46" t="str">
        <f t="shared" ref="AY9:AY11" si="33">IF(AZ9="","",IF(AZ9&gt;BB9,1,0))</f>
        <v/>
      </c>
      <c r="AZ9" s="56"/>
      <c r="BA9" s="46" t="s">
        <v>31</v>
      </c>
      <c r="BB9" s="58"/>
      <c r="BC9" s="46" t="str">
        <f t="shared" ref="BC9:BC11" si="34">IF(BB9="","",IF(BB9&gt;AZ9,1,0))</f>
        <v/>
      </c>
      <c r="BD9" s="168"/>
      <c r="BE9" s="46" t="str">
        <f t="shared" ref="BE9:BE11" si="35">IF(BF9="","",IF(BF9&gt;BH9,1,0))</f>
        <v/>
      </c>
      <c r="BF9" s="56"/>
      <c r="BG9" s="46" t="s">
        <v>31</v>
      </c>
      <c r="BH9" s="58"/>
      <c r="BI9" s="44" t="str">
        <f t="shared" ref="BI9:BI11" si="36">IF(BH9="","",IF(BH9&gt;BF9,1,0))</f>
        <v/>
      </c>
      <c r="BJ9" s="195"/>
      <c r="BK9" s="189"/>
      <c r="BL9" s="203"/>
      <c r="BM9" s="212"/>
      <c r="BN9" s="168"/>
      <c r="BO9" s="172"/>
      <c r="BP9" s="302"/>
      <c r="BQ9" s="212"/>
      <c r="BR9" s="168"/>
      <c r="BS9" s="172"/>
      <c r="BT9" s="178"/>
      <c r="BU9" s="186"/>
      <c r="BX9" s="39"/>
      <c r="BZ9" s="40"/>
      <c r="CA9" s="189"/>
      <c r="CB9" s="189"/>
    </row>
    <row r="10" spans="1:85" ht="15" customHeight="1">
      <c r="A10" s="212"/>
      <c r="B10" s="168"/>
      <c r="C10" s="84">
        <f t="shared" si="18"/>
        <v>1</v>
      </c>
      <c r="D10" s="85">
        <f t="shared" si="19"/>
        <v>15</v>
      </c>
      <c r="E10" s="53" t="s">
        <v>31</v>
      </c>
      <c r="F10" s="86">
        <f t="shared" si="20"/>
        <v>13</v>
      </c>
      <c r="G10" s="87">
        <f t="shared" ref="G10:G11" si="37">I6</f>
        <v>0</v>
      </c>
      <c r="H10" s="83"/>
      <c r="I10" s="42"/>
      <c r="J10" s="195"/>
      <c r="K10" s="189"/>
      <c r="L10" s="203"/>
      <c r="M10" s="43"/>
      <c r="N10" s="168"/>
      <c r="O10" s="44">
        <f t="shared" si="21"/>
        <v>1</v>
      </c>
      <c r="P10" s="59">
        <v>15</v>
      </c>
      <c r="Q10" s="46" t="s">
        <v>31</v>
      </c>
      <c r="R10" s="60">
        <v>12</v>
      </c>
      <c r="S10" s="48">
        <f t="shared" si="22"/>
        <v>0</v>
      </c>
      <c r="T10" s="168"/>
      <c r="U10" s="44">
        <f t="shared" si="23"/>
        <v>0</v>
      </c>
      <c r="V10" s="59">
        <v>10</v>
      </c>
      <c r="W10" s="80" t="s">
        <v>31</v>
      </c>
      <c r="X10" s="60">
        <v>15</v>
      </c>
      <c r="Y10" s="49">
        <f t="shared" si="24"/>
        <v>1</v>
      </c>
      <c r="Z10" s="168"/>
      <c r="AA10" s="44">
        <f t="shared" si="25"/>
        <v>1</v>
      </c>
      <c r="AB10" s="59">
        <v>15</v>
      </c>
      <c r="AC10" s="80" t="s">
        <v>31</v>
      </c>
      <c r="AD10" s="60">
        <v>12</v>
      </c>
      <c r="AE10" s="49">
        <f t="shared" si="26"/>
        <v>0</v>
      </c>
      <c r="AF10" s="168"/>
      <c r="AG10" s="46" t="str">
        <f t="shared" si="27"/>
        <v/>
      </c>
      <c r="AH10" s="57"/>
      <c r="AI10" s="46" t="s">
        <v>31</v>
      </c>
      <c r="AJ10" s="63"/>
      <c r="AK10" s="46" t="str">
        <f t="shared" si="28"/>
        <v/>
      </c>
      <c r="AL10" s="168"/>
      <c r="AM10" s="46" t="str">
        <f t="shared" si="29"/>
        <v/>
      </c>
      <c r="AN10" s="57"/>
      <c r="AO10" s="46" t="s">
        <v>31</v>
      </c>
      <c r="AP10" s="63"/>
      <c r="AQ10" s="46" t="str">
        <f t="shared" si="30"/>
        <v/>
      </c>
      <c r="AR10" s="168"/>
      <c r="AS10" s="53" t="str">
        <f t="shared" si="31"/>
        <v/>
      </c>
      <c r="AT10" s="53"/>
      <c r="AU10" s="53" t="s">
        <v>31</v>
      </c>
      <c r="AV10" s="62"/>
      <c r="AW10" s="53" t="str">
        <f t="shared" si="32"/>
        <v/>
      </c>
      <c r="AX10" s="168"/>
      <c r="AY10" s="46" t="str">
        <f t="shared" si="33"/>
        <v/>
      </c>
      <c r="AZ10" s="57"/>
      <c r="BA10" s="46" t="s">
        <v>31</v>
      </c>
      <c r="BB10" s="63"/>
      <c r="BC10" s="46" t="str">
        <f t="shared" si="34"/>
        <v/>
      </c>
      <c r="BD10" s="168"/>
      <c r="BE10" s="46" t="str">
        <f t="shared" si="35"/>
        <v/>
      </c>
      <c r="BF10" s="57"/>
      <c r="BG10" s="46" t="s">
        <v>31</v>
      </c>
      <c r="BH10" s="63"/>
      <c r="BI10" s="44" t="str">
        <f t="shared" si="36"/>
        <v/>
      </c>
      <c r="BJ10" s="195"/>
      <c r="BK10" s="189"/>
      <c r="BL10" s="203"/>
      <c r="BM10" s="212"/>
      <c r="BN10" s="168"/>
      <c r="BO10" s="172"/>
      <c r="BP10" s="302"/>
      <c r="BQ10" s="212"/>
      <c r="BR10" s="168"/>
      <c r="BS10" s="172"/>
      <c r="BT10" s="178"/>
      <c r="BU10" s="186"/>
      <c r="BX10" s="39"/>
      <c r="BZ10" s="40"/>
      <c r="CA10" s="189"/>
      <c r="CB10" s="189"/>
    </row>
    <row r="11" spans="1:85" ht="15" customHeight="1">
      <c r="A11" s="213"/>
      <c r="B11" s="191"/>
      <c r="C11" s="88" t="str">
        <f t="shared" si="18"/>
        <v/>
      </c>
      <c r="D11" s="89" t="str">
        <f t="shared" si="19"/>
        <v/>
      </c>
      <c r="E11" s="74" t="s">
        <v>31</v>
      </c>
      <c r="F11" s="90" t="str">
        <f t="shared" si="20"/>
        <v/>
      </c>
      <c r="G11" s="91" t="str">
        <f t="shared" si="37"/>
        <v/>
      </c>
      <c r="H11" s="92"/>
      <c r="I11" s="64"/>
      <c r="J11" s="196"/>
      <c r="K11" s="198"/>
      <c r="L11" s="204"/>
      <c r="M11" s="65"/>
      <c r="N11" s="191"/>
      <c r="O11" s="66" t="str">
        <f t="shared" si="21"/>
        <v/>
      </c>
      <c r="P11" s="67"/>
      <c r="Q11" s="68" t="s">
        <v>31</v>
      </c>
      <c r="R11" s="69"/>
      <c r="S11" s="70" t="str">
        <f t="shared" si="22"/>
        <v/>
      </c>
      <c r="T11" s="191"/>
      <c r="U11" s="66" t="str">
        <f t="shared" si="23"/>
        <v/>
      </c>
      <c r="V11" s="67"/>
      <c r="W11" s="68" t="s">
        <v>31</v>
      </c>
      <c r="X11" s="69"/>
      <c r="Y11" s="71" t="str">
        <f t="shared" si="24"/>
        <v/>
      </c>
      <c r="Z11" s="191"/>
      <c r="AA11" s="66">
        <f t="shared" si="25"/>
        <v>1</v>
      </c>
      <c r="AB11" s="67">
        <v>15</v>
      </c>
      <c r="AC11" s="68" t="s">
        <v>31</v>
      </c>
      <c r="AD11" s="69">
        <v>13</v>
      </c>
      <c r="AE11" s="71">
        <f t="shared" si="26"/>
        <v>0</v>
      </c>
      <c r="AF11" s="191"/>
      <c r="AG11" s="68" t="str">
        <f t="shared" si="27"/>
        <v/>
      </c>
      <c r="AH11" s="76"/>
      <c r="AI11" s="68" t="s">
        <v>31</v>
      </c>
      <c r="AJ11" s="77"/>
      <c r="AK11" s="68" t="str">
        <f t="shared" si="28"/>
        <v/>
      </c>
      <c r="AL11" s="191"/>
      <c r="AM11" s="68" t="str">
        <f t="shared" si="29"/>
        <v/>
      </c>
      <c r="AN11" s="76"/>
      <c r="AO11" s="68" t="s">
        <v>31</v>
      </c>
      <c r="AP11" s="77"/>
      <c r="AQ11" s="68" t="str">
        <f t="shared" si="30"/>
        <v/>
      </c>
      <c r="AR11" s="191"/>
      <c r="AS11" s="74" t="str">
        <f t="shared" si="31"/>
        <v/>
      </c>
      <c r="AT11" s="74"/>
      <c r="AU11" s="74" t="s">
        <v>31</v>
      </c>
      <c r="AV11" s="75"/>
      <c r="AW11" s="74" t="str">
        <f t="shared" si="32"/>
        <v/>
      </c>
      <c r="AX11" s="191"/>
      <c r="AY11" s="68" t="str">
        <f t="shared" si="33"/>
        <v/>
      </c>
      <c r="AZ11" s="76"/>
      <c r="BA11" s="68" t="s">
        <v>31</v>
      </c>
      <c r="BB11" s="77"/>
      <c r="BC11" s="68" t="str">
        <f t="shared" si="34"/>
        <v/>
      </c>
      <c r="BD11" s="191"/>
      <c r="BE11" s="68" t="str">
        <f t="shared" si="35"/>
        <v/>
      </c>
      <c r="BF11" s="76"/>
      <c r="BG11" s="68" t="s">
        <v>31</v>
      </c>
      <c r="BH11" s="77"/>
      <c r="BI11" s="66" t="str">
        <f t="shared" si="36"/>
        <v/>
      </c>
      <c r="BJ11" s="196"/>
      <c r="BK11" s="198"/>
      <c r="BL11" s="204"/>
      <c r="BM11" s="213"/>
      <c r="BN11" s="191"/>
      <c r="BO11" s="173"/>
      <c r="BP11" s="303"/>
      <c r="BQ11" s="213"/>
      <c r="BR11" s="191"/>
      <c r="BS11" s="173"/>
      <c r="BT11" s="250"/>
      <c r="BU11" s="187"/>
      <c r="BX11" s="39"/>
      <c r="BZ11" s="40"/>
      <c r="CA11" s="189"/>
      <c r="CB11" s="189"/>
    </row>
    <row r="12" spans="1:85" ht="15" customHeight="1">
      <c r="A12" s="78" t="str">
        <f>J2</f>
        <v>尾張支部</v>
      </c>
      <c r="B12" s="270" t="str">
        <f>N4</f>
        <v>③</v>
      </c>
      <c r="D12" s="22">
        <f>$R$4</f>
        <v>2</v>
      </c>
      <c r="E12" s="80" t="str">
        <f>Q4</f>
        <v>⑧</v>
      </c>
      <c r="F12" s="24">
        <f>P4</f>
        <v>1</v>
      </c>
      <c r="G12" s="93"/>
      <c r="H12" s="308" t="str">
        <f>N8</f>
        <v>②</v>
      </c>
      <c r="J12" s="79">
        <f>R8</f>
        <v>0</v>
      </c>
      <c r="K12" s="94" t="str">
        <f>Q8</f>
        <v>④</v>
      </c>
      <c r="L12" s="81">
        <f>P8</f>
        <v>2</v>
      </c>
      <c r="M12" s="82"/>
      <c r="N12" s="83"/>
      <c r="O12" s="42"/>
      <c r="P12" s="200"/>
      <c r="Q12" s="201"/>
      <c r="R12" s="202"/>
      <c r="S12" s="21"/>
      <c r="T12" s="205" t="s">
        <v>34</v>
      </c>
      <c r="U12" s="6"/>
      <c r="V12" s="22">
        <f>IF(V13="","",SUM(U13:U15))</f>
        <v>0</v>
      </c>
      <c r="W12" s="23" t="s">
        <v>32</v>
      </c>
      <c r="X12" s="24">
        <f>IF(X13="","",SUM(Y13:Y15))</f>
        <v>2</v>
      </c>
      <c r="Y12" s="25"/>
      <c r="Z12" s="205" t="s">
        <v>34</v>
      </c>
      <c r="AA12" s="6"/>
      <c r="AB12" s="22">
        <f>IF(AB13="","",SUM(AA13:AA15))</f>
        <v>1</v>
      </c>
      <c r="AC12" s="23" t="s">
        <v>34</v>
      </c>
      <c r="AD12" s="24">
        <f>IF(AD13="","",SUM(AE13:AE15))</f>
        <v>2</v>
      </c>
      <c r="AE12" s="25"/>
      <c r="AF12" s="170"/>
      <c r="AG12" s="33" t="str">
        <f>IF(AH13="","",SUM(AG13:AG15))</f>
        <v/>
      </c>
      <c r="AH12" s="34"/>
      <c r="AI12" s="35" t="s">
        <v>31</v>
      </c>
      <c r="AJ12" s="33" t="str">
        <f>IF(AJ13="","",SUM(AK13:AK15))</f>
        <v/>
      </c>
      <c r="AK12" s="34"/>
      <c r="AL12" s="205" t="s">
        <v>36</v>
      </c>
      <c r="AM12" s="26" t="str">
        <f>IF(AN13="","",SUM(AM13:AM15))</f>
        <v/>
      </c>
      <c r="AN12" s="29"/>
      <c r="AO12" s="23" t="s">
        <v>31</v>
      </c>
      <c r="AP12" s="26" t="str">
        <f>IF(AP13="","",SUM(AQ13:AQ15))</f>
        <v/>
      </c>
      <c r="AQ12" s="29"/>
      <c r="AR12" s="205"/>
      <c r="AS12" s="26" t="str">
        <f>IF(AT13="","",SUM(AS13:AS15))</f>
        <v/>
      </c>
      <c r="AT12" s="29"/>
      <c r="AU12" s="23" t="s">
        <v>31</v>
      </c>
      <c r="AV12" s="26" t="str">
        <f>IF(AV13="","",SUM(AW13:AW15))</f>
        <v/>
      </c>
      <c r="AW12" s="29"/>
      <c r="AX12" s="205"/>
      <c r="AY12" s="26" t="str">
        <f>IF(AZ13="","",SUM(AY13:AY15))</f>
        <v/>
      </c>
      <c r="AZ12" s="29"/>
      <c r="BA12" s="23" t="s">
        <v>31</v>
      </c>
      <c r="BB12" s="26" t="str">
        <f>IF(BB13="","",SUM(BC13:BC15))</f>
        <v/>
      </c>
      <c r="BC12" s="29"/>
      <c r="BD12" s="205"/>
      <c r="BE12" s="26" t="str">
        <f>IF(BF13="","",SUM(BE13:BE15))</f>
        <v/>
      </c>
      <c r="BF12" s="29"/>
      <c r="BG12" s="23" t="s">
        <v>31</v>
      </c>
      <c r="BH12" s="26" t="str">
        <f>IF(BH13="","",SUM(BI13:BI15))</f>
        <v/>
      </c>
      <c r="BI12" s="36"/>
      <c r="BJ12" s="194">
        <f>SUMPRODUCT((J12=2)+(D12=2)+(V12=2)+(AB12=2)+(AG12=2)+(AM12=2)+(AS12=2)+(AY12=2)+(BE12=2))</f>
        <v>1</v>
      </c>
      <c r="BK12" s="197" t="s">
        <v>31</v>
      </c>
      <c r="BL12" s="206">
        <f>SUMPRODUCT((L12=2)+(F12=2)+(X12=2)+(AD12=2)+(AJ12=2)+(AP12=2)+(AV12=2)+(BB12=2)+(BH12=2))</f>
        <v>3</v>
      </c>
      <c r="BM12" s="300" t="e">
        <f>BJ12*100+#REF!*10+BL12</f>
        <v>#REF!</v>
      </c>
      <c r="BN12" s="170">
        <f>SUM(D12,J12,O12,V12,AA12,AG12,AM12,AS12,AY12,BE12)</f>
        <v>2</v>
      </c>
      <c r="BO12" s="181" t="s">
        <v>31</v>
      </c>
      <c r="BP12" s="301">
        <f>SUM(F12,L12,X12,AD12,AJ12,AP12,AV12,BB12,BH12)</f>
        <v>7</v>
      </c>
      <c r="BQ12" s="304">
        <f>BX12</f>
        <v>0.2857142857142857</v>
      </c>
      <c r="BR12" s="170">
        <f>SUM(J13,J14,J15,P13,P14,P15,V13,V14,V15,AB13,AB14,AB15,AH13,AH14,AH15,AN13,AN14,AN15,AT13,AT14,AT15,AZ13,AZ14,AZ15,BF13,BF14,BF15,D13,D14,D15)</f>
        <v>113</v>
      </c>
      <c r="BS12" s="181">
        <f>SUM(F13,F14,F15,L13,L14,L15,R13,R14,R15,X13,X14,X15,AD13,AD14,AD15,AJ13,AJ14,AJ15,AP13,AP14,AP15,AV13,AV14,AV15,BB13,BB14,BB15,BH13,BH14,BH15)</f>
        <v>137</v>
      </c>
      <c r="BT12" s="305">
        <f>BY12</f>
        <v>0.82481751824817517</v>
      </c>
      <c r="BU12" s="306">
        <f>IF($BV$50=$BW$50,RANK(BZ12,BZ$4:BZ$23),"")</f>
        <v>4</v>
      </c>
      <c r="BV12" s="38">
        <f>BJ12</f>
        <v>1</v>
      </c>
      <c r="BW12" s="38">
        <f>BL12</f>
        <v>3</v>
      </c>
      <c r="BX12" s="39">
        <f>IF(AND(V12="",X12=""),"",IF(BP12=0,5,BN12/BP12))</f>
        <v>0.2857142857142857</v>
      </c>
      <c r="BY12" s="39">
        <f>IF(V13="","",BR12/BS12)</f>
        <v>0.82481751824817517</v>
      </c>
      <c r="BZ12" s="40">
        <f>BV12*100+BX12*10+BY12</f>
        <v>103.68196037539104</v>
      </c>
      <c r="CA12" s="307" t="str">
        <f>A13</f>
        <v>ひまわり平和</v>
      </c>
      <c r="CB12" s="188" t="str">
        <f>A12</f>
        <v>尾張支部</v>
      </c>
    </row>
    <row r="13" spans="1:85" ht="15" customHeight="1">
      <c r="A13" s="214" t="str">
        <f>P3</f>
        <v>ひまわり平和</v>
      </c>
      <c r="B13" s="168"/>
      <c r="C13" s="84">
        <f t="shared" ref="C13:C15" si="38">S5</f>
        <v>0</v>
      </c>
      <c r="D13" s="85">
        <f t="shared" ref="D13:D15" si="39">IF(R5="","",R5)</f>
        <v>10</v>
      </c>
      <c r="E13" s="54" t="s">
        <v>31</v>
      </c>
      <c r="F13" s="86">
        <f t="shared" ref="F13:F15" si="40">IF(P5="","",P5)</f>
        <v>15</v>
      </c>
      <c r="G13" s="87">
        <f t="shared" ref="G13:G15" si="41">O5</f>
        <v>1</v>
      </c>
      <c r="H13" s="265"/>
      <c r="I13" s="62">
        <f t="shared" ref="I13:I15" si="42">S9</f>
        <v>0</v>
      </c>
      <c r="J13" s="85">
        <f t="shared" ref="J13:J15" si="43">IF(R9="","",R9)</f>
        <v>9</v>
      </c>
      <c r="K13" s="53" t="s">
        <v>31</v>
      </c>
      <c r="L13" s="86">
        <f t="shared" ref="L13:L15" si="44">IF(P9="","",P9)</f>
        <v>15</v>
      </c>
      <c r="M13" s="95">
        <f t="shared" ref="M13:M15" si="45">O9</f>
        <v>1</v>
      </c>
      <c r="N13" s="83"/>
      <c r="O13" s="42"/>
      <c r="P13" s="195"/>
      <c r="Q13" s="189"/>
      <c r="R13" s="203"/>
      <c r="S13" s="43"/>
      <c r="T13" s="168"/>
      <c r="U13" s="44">
        <f t="shared" ref="U13:U15" si="46">IF(V13="","",IF(V13&gt;X13,1,0))</f>
        <v>0</v>
      </c>
      <c r="V13" s="45">
        <v>6</v>
      </c>
      <c r="W13" s="46" t="s">
        <v>31</v>
      </c>
      <c r="X13" s="47">
        <v>15</v>
      </c>
      <c r="Y13" s="49">
        <f t="shared" ref="Y13:Y15" si="47">IF(X13="","",IF(X13&gt;V13,1,0))</f>
        <v>1</v>
      </c>
      <c r="Z13" s="168"/>
      <c r="AA13" s="44">
        <f t="shared" ref="AA13:AA15" si="48">IF(AB13="","",IF(AB13&gt;AD13,1,0))</f>
        <v>1</v>
      </c>
      <c r="AB13" s="45">
        <v>15</v>
      </c>
      <c r="AC13" s="46" t="s">
        <v>31</v>
      </c>
      <c r="AD13" s="47">
        <v>11</v>
      </c>
      <c r="AE13" s="49">
        <f t="shared" ref="AE13:AE15" si="49">IF(AD13="","",IF(AD13&gt;AB13,1,0))</f>
        <v>0</v>
      </c>
      <c r="AF13" s="168"/>
      <c r="AG13" s="53"/>
      <c r="AH13" s="54"/>
      <c r="AI13" s="53" t="s">
        <v>31</v>
      </c>
      <c r="AJ13" s="55"/>
      <c r="AK13" s="53" t="str">
        <f t="shared" ref="AK13:AK15" si="50">IF(AJ13="","",IF(AJ13&gt;AH13,1,0))</f>
        <v/>
      </c>
      <c r="AL13" s="168"/>
      <c r="AM13" s="46" t="str">
        <f t="shared" ref="AM13:AM15" si="51">IF(AN13="","",IF(AN13&gt;AP13,1,0))</f>
        <v/>
      </c>
      <c r="AN13" s="56"/>
      <c r="AO13" s="46" t="s">
        <v>31</v>
      </c>
      <c r="AP13" s="58"/>
      <c r="AQ13" s="46" t="str">
        <f t="shared" ref="AQ13:AQ15" si="52">IF(AP13="","",IF(AP13&gt;AN13,1,0))</f>
        <v/>
      </c>
      <c r="AR13" s="168"/>
      <c r="AS13" s="46" t="str">
        <f t="shared" ref="AS13:AS15" si="53">IF(AT13="","",IF(AT13&gt;AV13,1,0))</f>
        <v/>
      </c>
      <c r="AT13" s="56"/>
      <c r="AU13" s="46" t="s">
        <v>31</v>
      </c>
      <c r="AV13" s="58"/>
      <c r="AW13" s="46" t="str">
        <f t="shared" ref="AW13:AW15" si="54">IF(AV13="","",IF(AV13&gt;AT13,1,0))</f>
        <v/>
      </c>
      <c r="AX13" s="168"/>
      <c r="AY13" s="46" t="str">
        <f t="shared" ref="AY13:AY15" si="55">IF(AZ13="","",IF(AZ13&gt;BB13,1,0))</f>
        <v/>
      </c>
      <c r="AZ13" s="56"/>
      <c r="BA13" s="46" t="s">
        <v>31</v>
      </c>
      <c r="BB13" s="58"/>
      <c r="BC13" s="46" t="str">
        <f t="shared" ref="BC13:BC15" si="56">IF(BB13="","",IF(BB13&gt;AZ13,1,0))</f>
        <v/>
      </c>
      <c r="BD13" s="168"/>
      <c r="BE13" s="46" t="str">
        <f t="shared" ref="BE13:BE15" si="57">IF(BF13="","",IF(BF13&gt;BH13,1,0))</f>
        <v/>
      </c>
      <c r="BF13" s="56"/>
      <c r="BG13" s="46" t="s">
        <v>31</v>
      </c>
      <c r="BH13" s="58"/>
      <c r="BI13" s="44" t="str">
        <f t="shared" ref="BI13:BI15" si="58">IF(BH13="","",IF(BH13&gt;BF13,1,0))</f>
        <v/>
      </c>
      <c r="BJ13" s="195"/>
      <c r="BK13" s="189"/>
      <c r="BL13" s="203"/>
      <c r="BM13" s="212"/>
      <c r="BN13" s="168"/>
      <c r="BO13" s="172"/>
      <c r="BP13" s="302"/>
      <c r="BQ13" s="212"/>
      <c r="BR13" s="168"/>
      <c r="BS13" s="172"/>
      <c r="BT13" s="178"/>
      <c r="BU13" s="186"/>
      <c r="BX13" s="39"/>
      <c r="BZ13" s="40"/>
      <c r="CA13" s="189"/>
      <c r="CB13" s="189"/>
    </row>
    <row r="14" spans="1:85" ht="15" customHeight="1">
      <c r="A14" s="212"/>
      <c r="B14" s="168"/>
      <c r="C14" s="84">
        <f t="shared" si="38"/>
        <v>1</v>
      </c>
      <c r="D14" s="85">
        <f t="shared" si="39"/>
        <v>15</v>
      </c>
      <c r="E14" s="53" t="s">
        <v>31</v>
      </c>
      <c r="F14" s="86">
        <f t="shared" si="40"/>
        <v>9</v>
      </c>
      <c r="G14" s="87">
        <f t="shared" si="41"/>
        <v>0</v>
      </c>
      <c r="H14" s="265"/>
      <c r="I14" s="62">
        <f t="shared" si="42"/>
        <v>0</v>
      </c>
      <c r="J14" s="85">
        <f t="shared" si="43"/>
        <v>12</v>
      </c>
      <c r="K14" s="53" t="s">
        <v>31</v>
      </c>
      <c r="L14" s="86">
        <f t="shared" si="44"/>
        <v>15</v>
      </c>
      <c r="M14" s="96">
        <f t="shared" si="45"/>
        <v>1</v>
      </c>
      <c r="N14" s="83"/>
      <c r="O14" s="42"/>
      <c r="P14" s="195"/>
      <c r="Q14" s="189"/>
      <c r="R14" s="203"/>
      <c r="S14" s="43"/>
      <c r="T14" s="168"/>
      <c r="U14" s="44">
        <f t="shared" si="46"/>
        <v>0</v>
      </c>
      <c r="V14" s="59">
        <v>10</v>
      </c>
      <c r="W14" s="46" t="s">
        <v>31</v>
      </c>
      <c r="X14" s="60">
        <v>15</v>
      </c>
      <c r="Y14" s="49">
        <f t="shared" si="47"/>
        <v>1</v>
      </c>
      <c r="Z14" s="168"/>
      <c r="AA14" s="44">
        <f t="shared" si="48"/>
        <v>0</v>
      </c>
      <c r="AB14" s="59">
        <v>11</v>
      </c>
      <c r="AC14" s="46" t="s">
        <v>31</v>
      </c>
      <c r="AD14" s="60">
        <v>15</v>
      </c>
      <c r="AE14" s="49">
        <f t="shared" si="49"/>
        <v>1</v>
      </c>
      <c r="AF14" s="168"/>
      <c r="AG14" s="53"/>
      <c r="AH14" s="53"/>
      <c r="AI14" s="53" t="s">
        <v>31</v>
      </c>
      <c r="AJ14" s="62"/>
      <c r="AK14" s="53" t="str">
        <f t="shared" si="50"/>
        <v/>
      </c>
      <c r="AL14" s="168"/>
      <c r="AM14" s="46" t="str">
        <f t="shared" si="51"/>
        <v/>
      </c>
      <c r="AN14" s="57"/>
      <c r="AO14" s="46" t="s">
        <v>31</v>
      </c>
      <c r="AP14" s="63"/>
      <c r="AQ14" s="46" t="str">
        <f t="shared" si="52"/>
        <v/>
      </c>
      <c r="AR14" s="168"/>
      <c r="AS14" s="46" t="str">
        <f t="shared" si="53"/>
        <v/>
      </c>
      <c r="AT14" s="57"/>
      <c r="AU14" s="46" t="s">
        <v>31</v>
      </c>
      <c r="AV14" s="63"/>
      <c r="AW14" s="46" t="str">
        <f t="shared" si="54"/>
        <v/>
      </c>
      <c r="AX14" s="168"/>
      <c r="AY14" s="46" t="str">
        <f t="shared" si="55"/>
        <v/>
      </c>
      <c r="AZ14" s="57"/>
      <c r="BA14" s="46" t="s">
        <v>31</v>
      </c>
      <c r="BB14" s="63"/>
      <c r="BC14" s="46" t="str">
        <f t="shared" si="56"/>
        <v/>
      </c>
      <c r="BD14" s="168"/>
      <c r="BE14" s="46" t="str">
        <f t="shared" si="57"/>
        <v/>
      </c>
      <c r="BF14" s="57"/>
      <c r="BG14" s="46" t="s">
        <v>31</v>
      </c>
      <c r="BH14" s="63"/>
      <c r="BI14" s="44" t="str">
        <f t="shared" si="58"/>
        <v/>
      </c>
      <c r="BJ14" s="195"/>
      <c r="BK14" s="189"/>
      <c r="BL14" s="203"/>
      <c r="BM14" s="212"/>
      <c r="BN14" s="168"/>
      <c r="BO14" s="172"/>
      <c r="BP14" s="302"/>
      <c r="BQ14" s="212"/>
      <c r="BR14" s="168"/>
      <c r="BS14" s="172"/>
      <c r="BT14" s="178"/>
      <c r="BU14" s="186"/>
      <c r="BX14" s="39"/>
      <c r="BZ14" s="40"/>
      <c r="CA14" s="189"/>
      <c r="CB14" s="189"/>
    </row>
    <row r="15" spans="1:85" ht="15" customHeight="1">
      <c r="A15" s="213"/>
      <c r="B15" s="191"/>
      <c r="C15" s="97">
        <f t="shared" si="38"/>
        <v>1</v>
      </c>
      <c r="D15" s="89">
        <f t="shared" si="39"/>
        <v>15</v>
      </c>
      <c r="E15" s="74" t="s">
        <v>31</v>
      </c>
      <c r="F15" s="90">
        <f t="shared" si="40"/>
        <v>12</v>
      </c>
      <c r="G15" s="98">
        <f t="shared" si="41"/>
        <v>0</v>
      </c>
      <c r="H15" s="309"/>
      <c r="I15" s="75" t="str">
        <f t="shared" si="42"/>
        <v/>
      </c>
      <c r="J15" s="89" t="str">
        <f t="shared" si="43"/>
        <v/>
      </c>
      <c r="K15" s="74" t="s">
        <v>31</v>
      </c>
      <c r="L15" s="90" t="str">
        <f t="shared" si="44"/>
        <v/>
      </c>
      <c r="M15" s="99" t="str">
        <f t="shared" si="45"/>
        <v/>
      </c>
      <c r="N15" s="92"/>
      <c r="O15" s="64"/>
      <c r="P15" s="196"/>
      <c r="Q15" s="198"/>
      <c r="R15" s="204"/>
      <c r="S15" s="65"/>
      <c r="T15" s="191"/>
      <c r="U15" s="66" t="str">
        <f t="shared" si="46"/>
        <v/>
      </c>
      <c r="V15" s="67"/>
      <c r="W15" s="68" t="s">
        <v>31</v>
      </c>
      <c r="X15" s="69"/>
      <c r="Y15" s="71" t="str">
        <f t="shared" si="47"/>
        <v/>
      </c>
      <c r="Z15" s="191"/>
      <c r="AA15" s="66">
        <f t="shared" si="48"/>
        <v>0</v>
      </c>
      <c r="AB15" s="67">
        <v>10</v>
      </c>
      <c r="AC15" s="68" t="s">
        <v>31</v>
      </c>
      <c r="AD15" s="69">
        <v>15</v>
      </c>
      <c r="AE15" s="71">
        <f t="shared" si="49"/>
        <v>1</v>
      </c>
      <c r="AF15" s="191"/>
      <c r="AG15" s="74" t="str">
        <f>IF(AH15="","",IF(AH15&gt;AJ15,1,0))</f>
        <v/>
      </c>
      <c r="AH15" s="74"/>
      <c r="AI15" s="74" t="s">
        <v>31</v>
      </c>
      <c r="AJ15" s="75"/>
      <c r="AK15" s="74" t="str">
        <f t="shared" si="50"/>
        <v/>
      </c>
      <c r="AL15" s="191"/>
      <c r="AM15" s="68" t="str">
        <f t="shared" si="51"/>
        <v/>
      </c>
      <c r="AN15" s="76"/>
      <c r="AO15" s="68" t="s">
        <v>31</v>
      </c>
      <c r="AP15" s="77"/>
      <c r="AQ15" s="68" t="str">
        <f t="shared" si="52"/>
        <v/>
      </c>
      <c r="AR15" s="191"/>
      <c r="AS15" s="68" t="str">
        <f t="shared" si="53"/>
        <v/>
      </c>
      <c r="AT15" s="76"/>
      <c r="AU15" s="68" t="s">
        <v>31</v>
      </c>
      <c r="AV15" s="77"/>
      <c r="AW15" s="68" t="str">
        <f t="shared" si="54"/>
        <v/>
      </c>
      <c r="AX15" s="191"/>
      <c r="AY15" s="68" t="str">
        <f t="shared" si="55"/>
        <v/>
      </c>
      <c r="AZ15" s="76"/>
      <c r="BA15" s="68" t="s">
        <v>31</v>
      </c>
      <c r="BB15" s="77"/>
      <c r="BC15" s="68" t="str">
        <f t="shared" si="56"/>
        <v/>
      </c>
      <c r="BD15" s="191"/>
      <c r="BE15" s="68" t="str">
        <f t="shared" si="57"/>
        <v/>
      </c>
      <c r="BF15" s="76"/>
      <c r="BG15" s="68" t="s">
        <v>31</v>
      </c>
      <c r="BH15" s="77"/>
      <c r="BI15" s="66" t="str">
        <f t="shared" si="58"/>
        <v/>
      </c>
      <c r="BJ15" s="196"/>
      <c r="BK15" s="198"/>
      <c r="BL15" s="204"/>
      <c r="BM15" s="213"/>
      <c r="BN15" s="191"/>
      <c r="BO15" s="173"/>
      <c r="BP15" s="303"/>
      <c r="BQ15" s="213"/>
      <c r="BR15" s="191"/>
      <c r="BS15" s="173"/>
      <c r="BT15" s="250"/>
      <c r="BU15" s="187"/>
      <c r="BX15" s="39"/>
      <c r="BZ15" s="40"/>
      <c r="CA15" s="189"/>
      <c r="CB15" s="189"/>
    </row>
    <row r="16" spans="1:85" ht="15" customHeight="1">
      <c r="A16" s="78" t="str">
        <f>P2</f>
        <v>尾張支部</v>
      </c>
      <c r="B16" s="270" t="str">
        <f>T4</f>
        <v>①</v>
      </c>
      <c r="D16" s="22">
        <f>X4</f>
        <v>1</v>
      </c>
      <c r="E16" s="23" t="str">
        <f>W4</f>
        <v>⑤</v>
      </c>
      <c r="F16" s="24">
        <f>V4</f>
        <v>2</v>
      </c>
      <c r="G16" s="93"/>
      <c r="H16" s="167" t="str">
        <f>$T$8</f>
        <v>④</v>
      </c>
      <c r="J16" s="22">
        <f>X8</f>
        <v>2</v>
      </c>
      <c r="K16" s="23" t="str">
        <f>W8</f>
        <v>⑦</v>
      </c>
      <c r="L16" s="24">
        <f>V8</f>
        <v>0</v>
      </c>
      <c r="M16" s="100"/>
      <c r="N16" s="167" t="str">
        <f>T12</f>
        <v>⑥</v>
      </c>
      <c r="P16" s="79">
        <f>X12</f>
        <v>2</v>
      </c>
      <c r="Q16" s="80" t="str">
        <f>W12</f>
        <v>②</v>
      </c>
      <c r="R16" s="81">
        <f>V12</f>
        <v>0</v>
      </c>
      <c r="S16" s="82"/>
      <c r="T16" s="83"/>
      <c r="U16" s="42"/>
      <c r="V16" s="200"/>
      <c r="W16" s="201"/>
      <c r="X16" s="202"/>
      <c r="Y16" s="43"/>
      <c r="Z16" s="83"/>
      <c r="AA16" s="6"/>
      <c r="AB16" s="22">
        <f>IF(AB17="","",SUM(AA17:AA19))</f>
        <v>2</v>
      </c>
      <c r="AC16" s="23" t="s">
        <v>37</v>
      </c>
      <c r="AD16" s="24">
        <f>IF(AD17="","",SUM(AE17:AE19))</f>
        <v>1</v>
      </c>
      <c r="AE16" s="25"/>
      <c r="AF16" s="205" t="s">
        <v>38</v>
      </c>
      <c r="AG16" s="101" t="str">
        <f>IF(AH17="","",SUM(AG17:AG19))</f>
        <v/>
      </c>
      <c r="AH16" s="104"/>
      <c r="AI16" s="80" t="s">
        <v>31</v>
      </c>
      <c r="AJ16" s="101" t="str">
        <f>IF(AJ17="","",SUM(AK17:AK19))</f>
        <v/>
      </c>
      <c r="AK16" s="104"/>
      <c r="AL16" s="167"/>
      <c r="AM16" s="105" t="str">
        <f>IF(AN17="","",SUM(AM17:AM19))</f>
        <v/>
      </c>
      <c r="AN16" s="106"/>
      <c r="AO16" s="51" t="s">
        <v>31</v>
      </c>
      <c r="AP16" s="105" t="str">
        <f>IF(AP17="","",SUM(AQ17:AQ19))</f>
        <v/>
      </c>
      <c r="AQ16" s="106"/>
      <c r="AR16" s="170"/>
      <c r="AS16" s="107" t="str">
        <f>IF(AT17="","",SUM(AS17:AS19))</f>
        <v/>
      </c>
      <c r="AT16" s="108"/>
      <c r="AU16" s="54" t="s">
        <v>31</v>
      </c>
      <c r="AV16" s="107" t="str">
        <f>IF(AV17="","",SUM(AW17:AW19))</f>
        <v/>
      </c>
      <c r="AW16" s="108"/>
      <c r="AX16" s="205"/>
      <c r="AY16" s="101" t="str">
        <f>IF(AZ17="","",SUM(AY17:AY19))</f>
        <v/>
      </c>
      <c r="AZ16" s="104"/>
      <c r="BA16" s="80" t="s">
        <v>31</v>
      </c>
      <c r="BB16" s="101" t="str">
        <f>IF(BB17="","",SUM(BC17:BC19))</f>
        <v/>
      </c>
      <c r="BC16" s="104"/>
      <c r="BD16" s="205"/>
      <c r="BE16" s="101" t="str">
        <f>IF(BF17="","",SUM(BE17:BE19))</f>
        <v/>
      </c>
      <c r="BF16" s="104"/>
      <c r="BG16" s="80" t="s">
        <v>31</v>
      </c>
      <c r="BH16" s="101" t="str">
        <f>IF(BH17="","",SUM(BI17:BI19))</f>
        <v/>
      </c>
      <c r="BI16" s="109"/>
      <c r="BJ16" s="194">
        <f>SUMPRODUCT((J16=2)+(P16=2)+(D16=2)+(AB16=2)+(AG16=2)+(AM16=2)+(AS16=2)+(AY16=2)+(BE16=2))</f>
        <v>3</v>
      </c>
      <c r="BK16" s="197" t="s">
        <v>31</v>
      </c>
      <c r="BL16" s="206">
        <f>SUMPRODUCT((L16=2)+(R16=2)+(F16=2)+(AD16=2)+(AJ16=2)+(AP16=2)+(AV16=2)+(BB16=2)+(BH16=2))</f>
        <v>1</v>
      </c>
      <c r="BM16" s="300" t="e">
        <f>BJ16*100+#REF!*10+BL16</f>
        <v>#REF!</v>
      </c>
      <c r="BN16" s="170">
        <f>SUM(D16,J16,P16,U16,AA16,AG16,AM16,AS16,AY16,BE16)</f>
        <v>5</v>
      </c>
      <c r="BO16" s="181" t="s">
        <v>31</v>
      </c>
      <c r="BP16" s="301">
        <f>SUM(F16,L16,R16,AD16,AJ16,AP16,AV16,BB16,BH16)</f>
        <v>3</v>
      </c>
      <c r="BQ16" s="304">
        <f>BX16</f>
        <v>1.6666666666666667</v>
      </c>
      <c r="BR16" s="170">
        <f>SUM(J17,J18,J19,P17,P18,P19,V17,V18,V19,AB17,AB18,AB19,AH17,AH18,AH19,AN17,AN18,AN19,AT17,AT18,AT19,AZ17,AZ18,AZ19,BF17,BF18,BF19,D17,D18,D19)</f>
        <v>143</v>
      </c>
      <c r="BS16" s="181">
        <f>SUM(F17,F18,F19,L17,L18,L19,R17,R18,R19,X17,X18,X19,AD17,AD18,AD19,AJ17,AJ18,AJ19,AP17,AP18,AP19,AV17,AV18,AV19,BB17,BB18,BB19,BH17,BH18,BH19)</f>
        <v>110</v>
      </c>
      <c r="BT16" s="305">
        <f>BY16</f>
        <v>1.3</v>
      </c>
      <c r="BU16" s="306">
        <f>IF($BV$50=$BW$50,RANK(BZ16,BZ$4:BZ$23),"")</f>
        <v>1</v>
      </c>
      <c r="BV16" s="38">
        <f>BJ16</f>
        <v>3</v>
      </c>
      <c r="BW16" s="38">
        <f>BL16</f>
        <v>1</v>
      </c>
      <c r="BX16" s="39">
        <f>IF(AND(P16="",R16=""),"",IF(BP16=0,5,BN16/BP16))</f>
        <v>1.6666666666666667</v>
      </c>
      <c r="BY16" s="39">
        <f>IF(P17="","",BR16/BS16)</f>
        <v>1.3</v>
      </c>
      <c r="BZ16" s="40">
        <f>BV16*100+BX16*10+BY16</f>
        <v>317.9666666666667</v>
      </c>
      <c r="CA16" s="307" t="str">
        <f>A17</f>
        <v>Qビック</v>
      </c>
      <c r="CB16" s="188" t="str">
        <f>A16</f>
        <v>尾張支部</v>
      </c>
    </row>
    <row r="17" spans="1:80" ht="15" customHeight="1">
      <c r="A17" s="214" t="str">
        <f>V3</f>
        <v>Qビック</v>
      </c>
      <c r="B17" s="168"/>
      <c r="C17" s="84">
        <f t="shared" ref="C17:C19" si="59">Y5</f>
        <v>1</v>
      </c>
      <c r="D17" s="85">
        <f t="shared" ref="D17:D19" si="60">IF(X5="","",X5)</f>
        <v>15</v>
      </c>
      <c r="E17" s="53" t="s">
        <v>31</v>
      </c>
      <c r="F17" s="86">
        <f t="shared" ref="F17:F19" si="61">IF(V5="","",V5)</f>
        <v>7</v>
      </c>
      <c r="G17" s="87">
        <f t="shared" ref="G17:G19" si="62">U5</f>
        <v>0</v>
      </c>
      <c r="H17" s="168"/>
      <c r="I17" s="62">
        <f t="shared" ref="I17:I19" si="63">Y9</f>
        <v>1</v>
      </c>
      <c r="J17" s="85">
        <f t="shared" ref="J17:J19" si="64">IF(X9="","",X9)</f>
        <v>15</v>
      </c>
      <c r="K17" s="53" t="s">
        <v>31</v>
      </c>
      <c r="L17" s="86">
        <f t="shared" ref="L17:L19" si="65">IF(V9="","",V9)</f>
        <v>6</v>
      </c>
      <c r="M17" s="87">
        <f t="shared" ref="M17:M19" si="66">U9</f>
        <v>0</v>
      </c>
      <c r="N17" s="168"/>
      <c r="O17" s="62">
        <f t="shared" ref="O17:O19" si="67">Y13</f>
        <v>1</v>
      </c>
      <c r="P17" s="85">
        <f t="shared" ref="P17:P19" si="68">IF(X13="","",X13)</f>
        <v>15</v>
      </c>
      <c r="Q17" s="110" t="s">
        <v>31</v>
      </c>
      <c r="R17" s="86">
        <f t="shared" ref="R17:R19" si="69">IF(V13="","",V13)</f>
        <v>6</v>
      </c>
      <c r="S17" s="87">
        <f t="shared" ref="S17:S19" si="70">U13</f>
        <v>0</v>
      </c>
      <c r="T17" s="83"/>
      <c r="U17" s="42"/>
      <c r="V17" s="195"/>
      <c r="W17" s="189"/>
      <c r="X17" s="203"/>
      <c r="Y17" s="43"/>
      <c r="Z17" s="83"/>
      <c r="AA17" s="44">
        <f t="shared" ref="AA17:AA19" si="71">IF(AB17="","",IF(AB17&gt;AD17,1,0))</f>
        <v>1</v>
      </c>
      <c r="AB17" s="45">
        <v>15</v>
      </c>
      <c r="AC17" s="46" t="s">
        <v>31</v>
      </c>
      <c r="AD17" s="47">
        <v>11</v>
      </c>
      <c r="AE17" s="49">
        <f t="shared" ref="AE17:AE19" si="72">IF(AD17="","",IF(AD17&gt;AB17,1,0))</f>
        <v>0</v>
      </c>
      <c r="AF17" s="168"/>
      <c r="AG17" s="46" t="str">
        <f t="shared" ref="AG17:AG19" si="73">IF(AH17="","",IF(AH17&gt;AJ17,1,0))</f>
        <v/>
      </c>
      <c r="AH17" s="56"/>
      <c r="AI17" s="46" t="s">
        <v>31</v>
      </c>
      <c r="AJ17" s="58"/>
      <c r="AK17" s="46" t="str">
        <f t="shared" ref="AK17:AK19" si="74">IF(AJ17="","",IF(AJ17&gt;AH17,1,0))</f>
        <v/>
      </c>
      <c r="AL17" s="168"/>
      <c r="AM17" s="50" t="str">
        <f t="shared" ref="AM17:AM19" si="75">IF(AN17="","",IF(AN17&gt;AP17,1,0))</f>
        <v/>
      </c>
      <c r="AN17" s="51"/>
      <c r="AO17" s="50" t="s">
        <v>31</v>
      </c>
      <c r="AP17" s="52"/>
      <c r="AQ17" s="50" t="str">
        <f t="shared" ref="AQ17:AQ19" si="76">IF(AP17="","",IF(AP17&gt;AN17,1,0))</f>
        <v/>
      </c>
      <c r="AR17" s="168"/>
      <c r="AS17" s="53" t="str">
        <f t="shared" ref="AS17:AS19" si="77">IF(AT17="","",IF(AT17&gt;AV17,1,0))</f>
        <v/>
      </c>
      <c r="AT17" s="54"/>
      <c r="AU17" s="53" t="s">
        <v>31</v>
      </c>
      <c r="AV17" s="55"/>
      <c r="AW17" s="53" t="str">
        <f t="shared" ref="AW17:AW19" si="78">IF(AV17="","",IF(AV17&gt;AT17,1,0))</f>
        <v/>
      </c>
      <c r="AX17" s="168"/>
      <c r="AY17" s="46" t="str">
        <f t="shared" ref="AY17:AY19" si="79">IF(AZ17="","",IF(AZ17&gt;BB17,1,0))</f>
        <v/>
      </c>
      <c r="AZ17" s="56"/>
      <c r="BA17" s="46" t="s">
        <v>31</v>
      </c>
      <c r="BB17" s="58"/>
      <c r="BC17" s="46" t="str">
        <f t="shared" ref="BC17:BC19" si="80">IF(BB17="","",IF(BB17&gt;AZ17,1,0))</f>
        <v/>
      </c>
      <c r="BD17" s="168"/>
      <c r="BE17" s="46" t="str">
        <f t="shared" ref="BE17:BE19" si="81">IF(BF17="","",IF(BF17&gt;BH17,1,0))</f>
        <v/>
      </c>
      <c r="BF17" s="56"/>
      <c r="BG17" s="46" t="s">
        <v>31</v>
      </c>
      <c r="BH17" s="58"/>
      <c r="BI17" s="44" t="str">
        <f t="shared" ref="BI17:BI19" si="82">IF(BH17="","",IF(BH17&gt;BF17,1,0))</f>
        <v/>
      </c>
      <c r="BJ17" s="195"/>
      <c r="BK17" s="189"/>
      <c r="BL17" s="203"/>
      <c r="BM17" s="212"/>
      <c r="BN17" s="168"/>
      <c r="BO17" s="172"/>
      <c r="BP17" s="302"/>
      <c r="BQ17" s="212"/>
      <c r="BR17" s="168"/>
      <c r="BS17" s="172"/>
      <c r="BT17" s="178"/>
      <c r="BU17" s="186"/>
      <c r="BX17" s="39"/>
      <c r="BZ17" s="40"/>
      <c r="CA17" s="189"/>
      <c r="CB17" s="189"/>
    </row>
    <row r="18" spans="1:80" ht="15" customHeight="1">
      <c r="A18" s="212"/>
      <c r="B18" s="168"/>
      <c r="C18" s="84">
        <f t="shared" si="59"/>
        <v>0</v>
      </c>
      <c r="D18" s="85">
        <f t="shared" si="60"/>
        <v>11</v>
      </c>
      <c r="E18" s="105" t="s">
        <v>31</v>
      </c>
      <c r="F18" s="86">
        <f t="shared" si="61"/>
        <v>15</v>
      </c>
      <c r="G18" s="87">
        <f t="shared" si="62"/>
        <v>1</v>
      </c>
      <c r="H18" s="168"/>
      <c r="I18" s="62">
        <f t="shared" si="63"/>
        <v>1</v>
      </c>
      <c r="J18" s="85">
        <f t="shared" si="64"/>
        <v>15</v>
      </c>
      <c r="K18" s="53" t="s">
        <v>31</v>
      </c>
      <c r="L18" s="86">
        <f t="shared" si="65"/>
        <v>10</v>
      </c>
      <c r="M18" s="87">
        <f t="shared" si="66"/>
        <v>0</v>
      </c>
      <c r="N18" s="168"/>
      <c r="O18" s="62">
        <f t="shared" si="67"/>
        <v>1</v>
      </c>
      <c r="P18" s="85">
        <f t="shared" si="68"/>
        <v>15</v>
      </c>
      <c r="Q18" s="110" t="s">
        <v>31</v>
      </c>
      <c r="R18" s="86">
        <f t="shared" si="69"/>
        <v>10</v>
      </c>
      <c r="S18" s="87">
        <f t="shared" si="70"/>
        <v>0</v>
      </c>
      <c r="T18" s="83"/>
      <c r="U18" s="42"/>
      <c r="V18" s="195"/>
      <c r="W18" s="189"/>
      <c r="X18" s="203"/>
      <c r="Y18" s="43"/>
      <c r="Z18" s="83"/>
      <c r="AA18" s="44">
        <f t="shared" si="71"/>
        <v>0</v>
      </c>
      <c r="AB18" s="59">
        <v>16</v>
      </c>
      <c r="AC18" s="46" t="s">
        <v>31</v>
      </c>
      <c r="AD18" s="60">
        <v>17</v>
      </c>
      <c r="AE18" s="49">
        <f t="shared" si="72"/>
        <v>1</v>
      </c>
      <c r="AF18" s="168"/>
      <c r="AG18" s="46" t="str">
        <f t="shared" si="73"/>
        <v/>
      </c>
      <c r="AH18" s="57"/>
      <c r="AI18" s="46" t="s">
        <v>31</v>
      </c>
      <c r="AJ18" s="63"/>
      <c r="AK18" s="46" t="str">
        <f t="shared" si="74"/>
        <v/>
      </c>
      <c r="AL18" s="168"/>
      <c r="AM18" s="50" t="str">
        <f t="shared" si="75"/>
        <v/>
      </c>
      <c r="AN18" s="50"/>
      <c r="AO18" s="50" t="s">
        <v>31</v>
      </c>
      <c r="AP18" s="61"/>
      <c r="AQ18" s="50" t="str">
        <f t="shared" si="76"/>
        <v/>
      </c>
      <c r="AR18" s="168"/>
      <c r="AS18" s="53" t="str">
        <f t="shared" si="77"/>
        <v/>
      </c>
      <c r="AT18" s="53"/>
      <c r="AU18" s="53" t="s">
        <v>31</v>
      </c>
      <c r="AV18" s="62"/>
      <c r="AW18" s="53" t="str">
        <f t="shared" si="78"/>
        <v/>
      </c>
      <c r="AX18" s="168"/>
      <c r="AY18" s="46" t="str">
        <f t="shared" si="79"/>
        <v/>
      </c>
      <c r="AZ18" s="57"/>
      <c r="BA18" s="46" t="s">
        <v>31</v>
      </c>
      <c r="BB18" s="63"/>
      <c r="BC18" s="46" t="str">
        <f t="shared" si="80"/>
        <v/>
      </c>
      <c r="BD18" s="168"/>
      <c r="BE18" s="46" t="str">
        <f t="shared" si="81"/>
        <v/>
      </c>
      <c r="BF18" s="57"/>
      <c r="BG18" s="46" t="s">
        <v>31</v>
      </c>
      <c r="BH18" s="63"/>
      <c r="BI18" s="44" t="str">
        <f t="shared" si="82"/>
        <v/>
      </c>
      <c r="BJ18" s="195"/>
      <c r="BK18" s="189"/>
      <c r="BL18" s="203"/>
      <c r="BM18" s="212"/>
      <c r="BN18" s="168"/>
      <c r="BO18" s="172"/>
      <c r="BP18" s="302"/>
      <c r="BQ18" s="212"/>
      <c r="BR18" s="168"/>
      <c r="BS18" s="172"/>
      <c r="BT18" s="178"/>
      <c r="BU18" s="186"/>
      <c r="BX18" s="39"/>
      <c r="BZ18" s="40"/>
      <c r="CA18" s="189"/>
      <c r="CB18" s="189"/>
    </row>
    <row r="19" spans="1:80" ht="15" customHeight="1">
      <c r="A19" s="213"/>
      <c r="B19" s="191"/>
      <c r="C19" s="88">
        <f t="shared" si="59"/>
        <v>0</v>
      </c>
      <c r="D19" s="89">
        <f t="shared" si="60"/>
        <v>11</v>
      </c>
      <c r="E19" s="74" t="s">
        <v>31</v>
      </c>
      <c r="F19" s="90">
        <f t="shared" si="61"/>
        <v>15</v>
      </c>
      <c r="G19" s="91">
        <f t="shared" si="62"/>
        <v>1</v>
      </c>
      <c r="H19" s="191"/>
      <c r="I19" s="75" t="str">
        <f t="shared" si="63"/>
        <v/>
      </c>
      <c r="J19" s="89" t="str">
        <f t="shared" si="64"/>
        <v/>
      </c>
      <c r="K19" s="74" t="s">
        <v>31</v>
      </c>
      <c r="L19" s="90" t="str">
        <f t="shared" si="65"/>
        <v/>
      </c>
      <c r="M19" s="91" t="str">
        <f t="shared" si="66"/>
        <v/>
      </c>
      <c r="N19" s="191"/>
      <c r="O19" s="75" t="str">
        <f t="shared" si="67"/>
        <v/>
      </c>
      <c r="P19" s="89" t="str">
        <f t="shared" si="68"/>
        <v/>
      </c>
      <c r="Q19" s="74" t="s">
        <v>31</v>
      </c>
      <c r="R19" s="90" t="str">
        <f t="shared" si="69"/>
        <v/>
      </c>
      <c r="S19" s="91" t="str">
        <f t="shared" si="70"/>
        <v/>
      </c>
      <c r="T19" s="92"/>
      <c r="U19" s="64"/>
      <c r="V19" s="196"/>
      <c r="W19" s="198"/>
      <c r="X19" s="204"/>
      <c r="Y19" s="65"/>
      <c r="Z19" s="92"/>
      <c r="AA19" s="66">
        <f t="shared" si="71"/>
        <v>1</v>
      </c>
      <c r="AB19" s="67">
        <v>15</v>
      </c>
      <c r="AC19" s="68" t="s">
        <v>31</v>
      </c>
      <c r="AD19" s="69">
        <v>13</v>
      </c>
      <c r="AE19" s="71">
        <f t="shared" si="72"/>
        <v>0</v>
      </c>
      <c r="AF19" s="191"/>
      <c r="AG19" s="46" t="str">
        <f t="shared" si="73"/>
        <v/>
      </c>
      <c r="AH19" s="76"/>
      <c r="AI19" s="68" t="s">
        <v>31</v>
      </c>
      <c r="AJ19" s="77"/>
      <c r="AK19" s="46" t="str">
        <f t="shared" si="74"/>
        <v/>
      </c>
      <c r="AL19" s="191"/>
      <c r="AM19" s="50" t="str">
        <f t="shared" si="75"/>
        <v/>
      </c>
      <c r="AN19" s="72"/>
      <c r="AO19" s="72" t="s">
        <v>31</v>
      </c>
      <c r="AP19" s="73"/>
      <c r="AQ19" s="50" t="str">
        <f t="shared" si="76"/>
        <v/>
      </c>
      <c r="AR19" s="191"/>
      <c r="AS19" s="53" t="str">
        <f t="shared" si="77"/>
        <v/>
      </c>
      <c r="AT19" s="74"/>
      <c r="AU19" s="74" t="s">
        <v>31</v>
      </c>
      <c r="AV19" s="75"/>
      <c r="AW19" s="53" t="str">
        <f t="shared" si="78"/>
        <v/>
      </c>
      <c r="AX19" s="191"/>
      <c r="AY19" s="46" t="str">
        <f t="shared" si="79"/>
        <v/>
      </c>
      <c r="AZ19" s="76"/>
      <c r="BA19" s="68" t="s">
        <v>31</v>
      </c>
      <c r="BB19" s="77"/>
      <c r="BC19" s="46" t="str">
        <f t="shared" si="80"/>
        <v/>
      </c>
      <c r="BD19" s="191"/>
      <c r="BE19" s="46" t="str">
        <f t="shared" si="81"/>
        <v/>
      </c>
      <c r="BF19" s="76"/>
      <c r="BG19" s="68" t="s">
        <v>31</v>
      </c>
      <c r="BH19" s="77"/>
      <c r="BI19" s="44" t="str">
        <f t="shared" si="82"/>
        <v/>
      </c>
      <c r="BJ19" s="196"/>
      <c r="BK19" s="198"/>
      <c r="BL19" s="204"/>
      <c r="BM19" s="213"/>
      <c r="BN19" s="191"/>
      <c r="BO19" s="173"/>
      <c r="BP19" s="303"/>
      <c r="BQ19" s="213"/>
      <c r="BR19" s="191"/>
      <c r="BS19" s="173"/>
      <c r="BT19" s="250"/>
      <c r="BU19" s="187"/>
      <c r="BX19" s="39"/>
      <c r="BZ19" s="40"/>
      <c r="CA19" s="189"/>
      <c r="CB19" s="189"/>
    </row>
    <row r="20" spans="1:80" ht="15" customHeight="1">
      <c r="A20" s="78" t="str">
        <f t="shared" ref="A20:A21" si="83">AB2</f>
        <v>尾張支部</v>
      </c>
      <c r="B20" s="270" t="str">
        <f>T8</f>
        <v>④</v>
      </c>
      <c r="D20" s="22">
        <f>AD4</f>
        <v>0</v>
      </c>
      <c r="E20" s="23" t="str">
        <f>AC4</f>
        <v>③</v>
      </c>
      <c r="F20" s="24">
        <f>AB4</f>
        <v>2</v>
      </c>
      <c r="G20" s="93"/>
      <c r="H20" s="167" t="str">
        <f>$T$8</f>
        <v>④</v>
      </c>
      <c r="J20" s="22">
        <f>AD8</f>
        <v>1</v>
      </c>
      <c r="K20" s="23" t="str">
        <f>AC8</f>
        <v>⑩</v>
      </c>
      <c r="L20" s="24">
        <f>AB8</f>
        <v>2</v>
      </c>
      <c r="M20" s="100"/>
      <c r="N20" s="167">
        <f>T16</f>
        <v>0</v>
      </c>
      <c r="P20" s="79">
        <f>AD12</f>
        <v>2</v>
      </c>
      <c r="Q20" s="80" t="str">
        <f>AC12</f>
        <v>⑥</v>
      </c>
      <c r="R20" s="81">
        <f>AB12</f>
        <v>1</v>
      </c>
      <c r="S20" s="82"/>
      <c r="T20" s="83"/>
      <c r="U20" s="42"/>
      <c r="V20" s="79">
        <f>AD16</f>
        <v>1</v>
      </c>
      <c r="W20" s="80" t="str">
        <f>AC16</f>
        <v>⑨</v>
      </c>
      <c r="X20" s="81">
        <f>AB16</f>
        <v>2</v>
      </c>
      <c r="Y20" s="43"/>
      <c r="Z20" s="83"/>
      <c r="AA20" s="42"/>
      <c r="AB20" s="200"/>
      <c r="AC20" s="201"/>
      <c r="AD20" s="202"/>
      <c r="AE20" s="43"/>
      <c r="AF20" s="205" t="s">
        <v>38</v>
      </c>
      <c r="AG20" s="101" t="str">
        <f>IF(AH21="","",SUM(AG21:AG23))</f>
        <v/>
      </c>
      <c r="AH20" s="104"/>
      <c r="AI20" s="80" t="s">
        <v>31</v>
      </c>
      <c r="AJ20" s="101" t="str">
        <f>IF(AJ21="","",SUM(AK21:AK23))</f>
        <v/>
      </c>
      <c r="AK20" s="104"/>
      <c r="AL20" s="167"/>
      <c r="AM20" s="105" t="str">
        <f>IF(AN21="","",SUM(AM21:AM23))</f>
        <v/>
      </c>
      <c r="AN20" s="106"/>
      <c r="AO20" s="51" t="s">
        <v>31</v>
      </c>
      <c r="AP20" s="105" t="str">
        <f>IF(AP21="","",SUM(AQ21:AQ23))</f>
        <v/>
      </c>
      <c r="AQ20" s="106"/>
      <c r="AR20" s="170"/>
      <c r="AS20" s="107" t="str">
        <f>IF(AT21="","",SUM(AS21:AS23))</f>
        <v/>
      </c>
      <c r="AT20" s="108"/>
      <c r="AU20" s="54" t="s">
        <v>31</v>
      </c>
      <c r="AV20" s="107" t="str">
        <f>IF(AV21="","",SUM(AW21:AW23))</f>
        <v/>
      </c>
      <c r="AW20" s="108"/>
      <c r="AX20" s="205"/>
      <c r="AY20" s="101" t="str">
        <f>IF(AZ21="","",SUM(AY21:AY23))</f>
        <v/>
      </c>
      <c r="AZ20" s="104"/>
      <c r="BA20" s="80" t="s">
        <v>31</v>
      </c>
      <c r="BB20" s="101" t="str">
        <f>IF(BB21="","",SUM(BC21:BC23))</f>
        <v/>
      </c>
      <c r="BC20" s="104"/>
      <c r="BD20" s="205"/>
      <c r="BE20" s="101" t="str">
        <f>IF(BF21="","",SUM(BE21:BE23))</f>
        <v/>
      </c>
      <c r="BF20" s="104"/>
      <c r="BG20" s="80" t="s">
        <v>31</v>
      </c>
      <c r="BH20" s="101" t="str">
        <f>IF(BH21="","",SUM(BI21:BI23))</f>
        <v/>
      </c>
      <c r="BI20" s="109"/>
      <c r="BJ20" s="194">
        <f>SUMPRODUCT((D20=2)+(J20=2)+(P20=2)+(D20=2)+(AG20=2)+(AM20=2)+(AS20=2)+(AY20=2)+(BE20=2))</f>
        <v>1</v>
      </c>
      <c r="BK20" s="197" t="s">
        <v>31</v>
      </c>
      <c r="BL20" s="206">
        <f>SUMPRODUCT((F20=2)+(L20=2)+(R20=2)+(F20=2)+(AD20=2)+(AJ20=2)+(AP20=2)+(AV20=2)+(BB20=2)+(BH20=2))</f>
        <v>3</v>
      </c>
      <c r="BM20" s="300" t="e">
        <f>BJ20*100+#REF!*10+BL20</f>
        <v>#REF!</v>
      </c>
      <c r="BN20" s="170">
        <f>SUM(D20,J20,P20,U20,AA20,AG20,AM20,AS20,AY20,BE20)</f>
        <v>3</v>
      </c>
      <c r="BO20" s="181" t="s">
        <v>31</v>
      </c>
      <c r="BP20" s="301">
        <f>SUM(F20,L20,R20,AD20,AJ20,AP20,AV20,BB20,BH20)</f>
        <v>5</v>
      </c>
      <c r="BQ20" s="304">
        <f>BX20</f>
        <v>0.6</v>
      </c>
      <c r="BR20" s="170">
        <f>SUM(J21,J22,J23,P21,P22,P23,V21,V22,V23,AB21,AB22,AB23,AH21,AH22,AH23,AN21,AN22,AN23,AT21,AT22,AT23,AZ21,AZ22,AZ23,BF21,BF22,BF23,D21,D22,D23)</f>
        <v>133</v>
      </c>
      <c r="BS20" s="181">
        <f>SUM(F21,F22,F23,L21,L22,L23,R21,R22,R23,X21,X22,X23,AD21,AD22,AD23,AJ21,AJ22,AJ23,AP21,AP22,AP23,AV21,AV22,AV23,BB21,BB22,BB23,BH21,BH22,BH23)</f>
        <v>128</v>
      </c>
      <c r="BT20" s="305">
        <f>BY20</f>
        <v>1.0390625</v>
      </c>
      <c r="BU20" s="306">
        <f>IF($BV$50=$BW$50,RANK(BZ20,BZ$4:BZ$23),"")</f>
        <v>5</v>
      </c>
      <c r="BV20" s="38">
        <f>BJ20</f>
        <v>1</v>
      </c>
      <c r="BW20" s="38">
        <f>BL20</f>
        <v>3</v>
      </c>
      <c r="BX20" s="39">
        <f>IF(AND(J20="",L20=""),"",IF(BP20=0,5,BN20/BP20))</f>
        <v>0.6</v>
      </c>
      <c r="BY20" s="39">
        <f>IF(J21="","",BR20/BS20)</f>
        <v>1.0390625</v>
      </c>
      <c r="BZ20" s="38">
        <f>BJ20+0.01*BX20+0.00001*BY20</f>
        <v>1.006010390625</v>
      </c>
      <c r="CA20" s="307" t="str">
        <f>A21</f>
        <v>レインボー
祖父江</v>
      </c>
      <c r="CB20" s="188" t="str">
        <f>A20</f>
        <v>尾張支部</v>
      </c>
    </row>
    <row r="21" spans="1:80" ht="15" customHeight="1">
      <c r="A21" s="214" t="str">
        <f t="shared" si="83"/>
        <v>レインボー
祖父江</v>
      </c>
      <c r="B21" s="168"/>
      <c r="C21" s="84">
        <f t="shared" ref="C21:C23" si="84">Y9</f>
        <v>1</v>
      </c>
      <c r="D21" s="85">
        <f t="shared" ref="D21:D23" si="85">IF(AD5="","",AD5)</f>
        <v>8</v>
      </c>
      <c r="E21" s="53" t="s">
        <v>31</v>
      </c>
      <c r="F21" s="86">
        <f t="shared" ref="F21:F23" si="86">IF(AB5="","",AB5)</f>
        <v>15</v>
      </c>
      <c r="G21" s="87">
        <f t="shared" ref="G21:G23" si="87">U9</f>
        <v>0</v>
      </c>
      <c r="H21" s="168"/>
      <c r="I21" s="62">
        <f t="shared" ref="I21:I23" si="88">Y13</f>
        <v>1</v>
      </c>
      <c r="J21" s="85">
        <f t="shared" ref="J21:J23" si="89">IF(AD9="","",AD9)</f>
        <v>15</v>
      </c>
      <c r="K21" s="53" t="s">
        <v>31</v>
      </c>
      <c r="L21" s="86">
        <f t="shared" ref="L21:L24" si="90">IF(AB9="","",V13)</f>
        <v>6</v>
      </c>
      <c r="M21" s="87">
        <f t="shared" ref="M21:M23" si="91">U13</f>
        <v>0</v>
      </c>
      <c r="N21" s="168"/>
      <c r="O21" s="62">
        <f t="shared" ref="O21:O23" si="92">Y17</f>
        <v>0</v>
      </c>
      <c r="P21" s="85">
        <f t="shared" ref="P21:P23" si="93">IF(AD13="","",AD13)</f>
        <v>11</v>
      </c>
      <c r="Q21" s="110" t="s">
        <v>31</v>
      </c>
      <c r="R21" s="86">
        <f t="shared" ref="R21:R23" si="94">IF(AB13="","",AB13)</f>
        <v>15</v>
      </c>
      <c r="S21" s="87">
        <f t="shared" ref="S21:S23" si="95">U17</f>
        <v>0</v>
      </c>
      <c r="T21" s="83"/>
      <c r="U21" s="42"/>
      <c r="V21" s="85">
        <f t="shared" ref="V21:V23" si="96">IF(AD17="","",AD17)</f>
        <v>11</v>
      </c>
      <c r="W21" s="110" t="s">
        <v>31</v>
      </c>
      <c r="X21" s="86">
        <f t="shared" ref="X21:X23" si="97">IF(AB17="","",AB17)</f>
        <v>15</v>
      </c>
      <c r="Y21" s="43"/>
      <c r="Z21" s="83"/>
      <c r="AA21" s="42"/>
      <c r="AB21" s="195"/>
      <c r="AC21" s="189"/>
      <c r="AD21" s="203"/>
      <c r="AE21" s="43"/>
      <c r="AF21" s="168"/>
      <c r="AG21" s="46" t="str">
        <f t="shared" ref="AG21:AG23" si="98">IF(AH21="","",IF(AH21&gt;AJ21,1,0))</f>
        <v/>
      </c>
      <c r="AH21" s="56"/>
      <c r="AI21" s="46" t="s">
        <v>31</v>
      </c>
      <c r="AJ21" s="58"/>
      <c r="AK21" s="46" t="str">
        <f t="shared" ref="AK21:AK23" si="99">IF(AJ21="","",IF(AJ21&gt;AH21,1,0))</f>
        <v/>
      </c>
      <c r="AL21" s="168"/>
      <c r="AM21" s="50" t="str">
        <f t="shared" ref="AM21:AM23" si="100">IF(AN21="","",IF(AN21&gt;AP21,1,0))</f>
        <v/>
      </c>
      <c r="AN21" s="51"/>
      <c r="AO21" s="50" t="s">
        <v>31</v>
      </c>
      <c r="AP21" s="52"/>
      <c r="AQ21" s="50" t="str">
        <f t="shared" ref="AQ21:AQ23" si="101">IF(AP21="","",IF(AP21&gt;AN21,1,0))</f>
        <v/>
      </c>
      <c r="AR21" s="168"/>
      <c r="AS21" s="53" t="str">
        <f t="shared" ref="AS21:AS23" si="102">IF(AT21="","",IF(AT21&gt;AV21,1,0))</f>
        <v/>
      </c>
      <c r="AT21" s="54"/>
      <c r="AU21" s="53" t="s">
        <v>31</v>
      </c>
      <c r="AV21" s="55"/>
      <c r="AW21" s="53" t="str">
        <f t="shared" ref="AW21:AW23" si="103">IF(AV21="","",IF(AV21&gt;AT21,1,0))</f>
        <v/>
      </c>
      <c r="AX21" s="168"/>
      <c r="AY21" s="46" t="str">
        <f t="shared" ref="AY21:AY23" si="104">IF(AZ21="","",IF(AZ21&gt;BB21,1,0))</f>
        <v/>
      </c>
      <c r="AZ21" s="56"/>
      <c r="BA21" s="46" t="s">
        <v>31</v>
      </c>
      <c r="BB21" s="58"/>
      <c r="BC21" s="46" t="str">
        <f t="shared" ref="BC21:BC23" si="105">IF(BB21="","",IF(BB21&gt;AZ21,1,0))</f>
        <v/>
      </c>
      <c r="BD21" s="168"/>
      <c r="BE21" s="46" t="str">
        <f t="shared" ref="BE21:BE23" si="106">IF(BF21="","",IF(BF21&gt;BH21,1,0))</f>
        <v/>
      </c>
      <c r="BF21" s="56"/>
      <c r="BG21" s="46" t="s">
        <v>31</v>
      </c>
      <c r="BH21" s="58"/>
      <c r="BI21" s="44" t="str">
        <f t="shared" ref="BI21:BI23" si="107">IF(BH21="","",IF(BH21&gt;BF21,1,0))</f>
        <v/>
      </c>
      <c r="BJ21" s="195"/>
      <c r="BK21" s="189"/>
      <c r="BL21" s="203"/>
      <c r="BM21" s="212"/>
      <c r="BN21" s="168"/>
      <c r="BO21" s="172"/>
      <c r="BP21" s="302"/>
      <c r="BQ21" s="212"/>
      <c r="BR21" s="168"/>
      <c r="BS21" s="172"/>
      <c r="BT21" s="178"/>
      <c r="BU21" s="186"/>
      <c r="BX21" s="39"/>
      <c r="CA21" s="189"/>
      <c r="CB21" s="189"/>
    </row>
    <row r="22" spans="1:80" ht="15" customHeight="1">
      <c r="A22" s="212"/>
      <c r="B22" s="168"/>
      <c r="C22" s="84">
        <f t="shared" si="84"/>
        <v>1</v>
      </c>
      <c r="D22" s="85">
        <f t="shared" si="85"/>
        <v>3</v>
      </c>
      <c r="E22" s="105" t="s">
        <v>31</v>
      </c>
      <c r="F22" s="86">
        <f t="shared" si="86"/>
        <v>15</v>
      </c>
      <c r="G22" s="87">
        <f t="shared" si="87"/>
        <v>0</v>
      </c>
      <c r="H22" s="168"/>
      <c r="I22" s="62">
        <f t="shared" si="88"/>
        <v>1</v>
      </c>
      <c r="J22" s="85">
        <f t="shared" si="89"/>
        <v>12</v>
      </c>
      <c r="K22" s="53" t="s">
        <v>31</v>
      </c>
      <c r="L22" s="86">
        <f t="shared" si="90"/>
        <v>10</v>
      </c>
      <c r="M22" s="87">
        <f t="shared" si="91"/>
        <v>0</v>
      </c>
      <c r="N22" s="168"/>
      <c r="O22" s="62">
        <f t="shared" si="92"/>
        <v>0</v>
      </c>
      <c r="P22" s="85">
        <f t="shared" si="93"/>
        <v>15</v>
      </c>
      <c r="Q22" s="110" t="s">
        <v>31</v>
      </c>
      <c r="R22" s="86">
        <f t="shared" si="94"/>
        <v>11</v>
      </c>
      <c r="S22" s="87">
        <f t="shared" si="95"/>
        <v>0</v>
      </c>
      <c r="T22" s="83"/>
      <c r="U22" s="42"/>
      <c r="V22" s="85">
        <f t="shared" si="96"/>
        <v>17</v>
      </c>
      <c r="W22" s="110" t="s">
        <v>31</v>
      </c>
      <c r="X22" s="86">
        <f t="shared" si="97"/>
        <v>16</v>
      </c>
      <c r="Y22" s="43"/>
      <c r="Z22" s="83"/>
      <c r="AA22" s="42"/>
      <c r="AB22" s="195"/>
      <c r="AC22" s="189"/>
      <c r="AD22" s="203"/>
      <c r="AE22" s="43"/>
      <c r="AF22" s="168"/>
      <c r="AG22" s="46" t="str">
        <f t="shared" si="98"/>
        <v/>
      </c>
      <c r="AH22" s="57"/>
      <c r="AI22" s="46" t="s">
        <v>31</v>
      </c>
      <c r="AJ22" s="63"/>
      <c r="AK22" s="46" t="str">
        <f t="shared" si="99"/>
        <v/>
      </c>
      <c r="AL22" s="168"/>
      <c r="AM22" s="50" t="str">
        <f t="shared" si="100"/>
        <v/>
      </c>
      <c r="AN22" s="50"/>
      <c r="AO22" s="50" t="s">
        <v>31</v>
      </c>
      <c r="AP22" s="61"/>
      <c r="AQ22" s="50" t="str">
        <f t="shared" si="101"/>
        <v/>
      </c>
      <c r="AR22" s="168"/>
      <c r="AS22" s="53" t="str">
        <f t="shared" si="102"/>
        <v/>
      </c>
      <c r="AT22" s="53"/>
      <c r="AU22" s="53" t="s">
        <v>31</v>
      </c>
      <c r="AV22" s="62"/>
      <c r="AW22" s="53" t="str">
        <f t="shared" si="103"/>
        <v/>
      </c>
      <c r="AX22" s="168"/>
      <c r="AY22" s="46" t="str">
        <f t="shared" si="104"/>
        <v/>
      </c>
      <c r="AZ22" s="57"/>
      <c r="BA22" s="46" t="s">
        <v>31</v>
      </c>
      <c r="BB22" s="63"/>
      <c r="BC22" s="46" t="str">
        <f t="shared" si="105"/>
        <v/>
      </c>
      <c r="BD22" s="168"/>
      <c r="BE22" s="46" t="str">
        <f t="shared" si="106"/>
        <v/>
      </c>
      <c r="BF22" s="57"/>
      <c r="BG22" s="46" t="s">
        <v>31</v>
      </c>
      <c r="BH22" s="63"/>
      <c r="BI22" s="44" t="str">
        <f t="shared" si="107"/>
        <v/>
      </c>
      <c r="BJ22" s="195"/>
      <c r="BK22" s="189"/>
      <c r="BL22" s="203"/>
      <c r="BM22" s="212"/>
      <c r="BN22" s="168"/>
      <c r="BO22" s="172"/>
      <c r="BP22" s="302"/>
      <c r="BQ22" s="212"/>
      <c r="BR22" s="168"/>
      <c r="BS22" s="172"/>
      <c r="BT22" s="178"/>
      <c r="BU22" s="186"/>
      <c r="BX22" s="39"/>
      <c r="CA22" s="189"/>
      <c r="CB22" s="189"/>
    </row>
    <row r="23" spans="1:80" ht="15" customHeight="1">
      <c r="A23" s="213"/>
      <c r="B23" s="191"/>
      <c r="C23" s="88" t="str">
        <f t="shared" si="84"/>
        <v/>
      </c>
      <c r="D23" s="89" t="str">
        <f t="shared" si="85"/>
        <v/>
      </c>
      <c r="E23" s="74" t="s">
        <v>31</v>
      </c>
      <c r="F23" s="90" t="str">
        <f t="shared" si="86"/>
        <v/>
      </c>
      <c r="G23" s="91" t="str">
        <f t="shared" si="87"/>
        <v/>
      </c>
      <c r="H23" s="191"/>
      <c r="I23" s="75" t="str">
        <f t="shared" si="88"/>
        <v/>
      </c>
      <c r="J23" s="89">
        <f t="shared" si="89"/>
        <v>13</v>
      </c>
      <c r="K23" s="74" t="s">
        <v>31</v>
      </c>
      <c r="L23" s="90">
        <f t="shared" si="90"/>
        <v>0</v>
      </c>
      <c r="M23" s="91" t="str">
        <f t="shared" si="91"/>
        <v/>
      </c>
      <c r="N23" s="191"/>
      <c r="O23" s="75">
        <f t="shared" si="92"/>
        <v>0</v>
      </c>
      <c r="P23" s="89">
        <f t="shared" si="93"/>
        <v>15</v>
      </c>
      <c r="Q23" s="74" t="s">
        <v>31</v>
      </c>
      <c r="R23" s="90">
        <f t="shared" si="94"/>
        <v>10</v>
      </c>
      <c r="S23" s="91">
        <f t="shared" si="95"/>
        <v>0</v>
      </c>
      <c r="T23" s="92"/>
      <c r="U23" s="64"/>
      <c r="V23" s="89">
        <f t="shared" si="96"/>
        <v>13</v>
      </c>
      <c r="W23" s="74" t="s">
        <v>31</v>
      </c>
      <c r="X23" s="90">
        <f t="shared" si="97"/>
        <v>15</v>
      </c>
      <c r="Y23" s="65"/>
      <c r="Z23" s="92"/>
      <c r="AA23" s="64"/>
      <c r="AB23" s="196"/>
      <c r="AC23" s="198"/>
      <c r="AD23" s="204"/>
      <c r="AE23" s="65"/>
      <c r="AF23" s="191"/>
      <c r="AG23" s="68" t="str">
        <f t="shared" si="98"/>
        <v/>
      </c>
      <c r="AH23" s="76"/>
      <c r="AI23" s="68" t="s">
        <v>31</v>
      </c>
      <c r="AJ23" s="77"/>
      <c r="AK23" s="68" t="str">
        <f t="shared" si="99"/>
        <v/>
      </c>
      <c r="AL23" s="191"/>
      <c r="AM23" s="72" t="str">
        <f t="shared" si="100"/>
        <v/>
      </c>
      <c r="AN23" s="72"/>
      <c r="AO23" s="72" t="s">
        <v>31</v>
      </c>
      <c r="AP23" s="73"/>
      <c r="AQ23" s="72" t="str">
        <f t="shared" si="101"/>
        <v/>
      </c>
      <c r="AR23" s="191"/>
      <c r="AS23" s="74" t="str">
        <f t="shared" si="102"/>
        <v/>
      </c>
      <c r="AT23" s="74"/>
      <c r="AU23" s="74" t="s">
        <v>31</v>
      </c>
      <c r="AV23" s="75"/>
      <c r="AW23" s="74" t="str">
        <f t="shared" si="103"/>
        <v/>
      </c>
      <c r="AX23" s="191"/>
      <c r="AY23" s="68" t="str">
        <f t="shared" si="104"/>
        <v/>
      </c>
      <c r="AZ23" s="76"/>
      <c r="BA23" s="68" t="s">
        <v>31</v>
      </c>
      <c r="BB23" s="77"/>
      <c r="BC23" s="68" t="str">
        <f t="shared" si="105"/>
        <v/>
      </c>
      <c r="BD23" s="191"/>
      <c r="BE23" s="68" t="str">
        <f t="shared" si="106"/>
        <v/>
      </c>
      <c r="BF23" s="76"/>
      <c r="BG23" s="68" t="s">
        <v>31</v>
      </c>
      <c r="BH23" s="77"/>
      <c r="BI23" s="66" t="str">
        <f t="shared" si="107"/>
        <v/>
      </c>
      <c r="BJ23" s="196"/>
      <c r="BK23" s="198"/>
      <c r="BL23" s="204"/>
      <c r="BM23" s="213"/>
      <c r="BN23" s="191"/>
      <c r="BO23" s="173"/>
      <c r="BP23" s="303"/>
      <c r="BQ23" s="213"/>
      <c r="BR23" s="191"/>
      <c r="BS23" s="173"/>
      <c r="BT23" s="250"/>
      <c r="BU23" s="187"/>
      <c r="BX23" s="39"/>
      <c r="CA23" s="189"/>
      <c r="CB23" s="189"/>
    </row>
    <row r="24" spans="1:80" ht="12" hidden="1" customHeight="1">
      <c r="A24" s="120">
        <f>Z2</f>
        <v>0</v>
      </c>
      <c r="B24" s="270">
        <f>$AF$4</f>
        <v>0</v>
      </c>
      <c r="C24" s="121"/>
      <c r="D24" s="35" t="str">
        <f t="shared" ref="D24:D27" si="108">AJ4</f>
        <v/>
      </c>
      <c r="E24" s="35" t="s">
        <v>31</v>
      </c>
      <c r="F24" s="35" t="str">
        <f>AG4</f>
        <v/>
      </c>
      <c r="G24" s="115"/>
      <c r="H24" s="167" t="str">
        <f>AF8</f>
        <v>⑥</v>
      </c>
      <c r="I24" s="35"/>
      <c r="J24" s="35" t="str">
        <f t="shared" ref="J24:J27" si="109">AJ8</f>
        <v/>
      </c>
      <c r="K24" s="35" t="s">
        <v>31</v>
      </c>
      <c r="L24" s="114">
        <f t="shared" si="90"/>
        <v>0</v>
      </c>
      <c r="M24" s="115"/>
      <c r="N24" s="167">
        <f>$AF$12</f>
        <v>0</v>
      </c>
      <c r="O24" s="35"/>
      <c r="P24" s="35" t="str">
        <f t="shared" ref="P24:P27" si="110">AJ12</f>
        <v/>
      </c>
      <c r="Q24" s="35" t="s">
        <v>31</v>
      </c>
      <c r="R24" s="114" t="str">
        <f>AG12</f>
        <v/>
      </c>
      <c r="S24" s="115"/>
      <c r="T24" s="167" t="str">
        <f>AF16</f>
        <v>⑫</v>
      </c>
      <c r="U24" s="32"/>
      <c r="V24" s="35" t="str">
        <f t="shared" ref="V24:V27" si="111">AJ16</f>
        <v/>
      </c>
      <c r="W24" s="35" t="s">
        <v>31</v>
      </c>
      <c r="X24" s="114" t="str">
        <f>AG16</f>
        <v/>
      </c>
      <c r="Y24" s="115"/>
      <c r="Z24" s="167">
        <f>AL16</f>
        <v>0</v>
      </c>
      <c r="AA24" s="32"/>
      <c r="AB24" s="35" t="str">
        <f t="shared" ref="AB24:AB27" si="112">AP16</f>
        <v/>
      </c>
      <c r="AC24" s="35" t="s">
        <v>31</v>
      </c>
      <c r="AD24" s="114" t="str">
        <f>AM16</f>
        <v/>
      </c>
      <c r="AE24" s="115"/>
      <c r="AF24" s="200"/>
      <c r="AG24" s="201"/>
      <c r="AH24" s="201"/>
      <c r="AI24" s="201"/>
      <c r="AJ24" s="201"/>
      <c r="AK24" s="202"/>
      <c r="AL24" s="205" t="s">
        <v>29</v>
      </c>
      <c r="AM24" s="26" t="str">
        <f>IF(AN25="","",SUM(AM25:AM27))</f>
        <v/>
      </c>
      <c r="AN24" s="29"/>
      <c r="AO24" s="80" t="s">
        <v>31</v>
      </c>
      <c r="AP24" s="26" t="str">
        <f>IF(AP25="","",SUM(AQ25:AQ27))</f>
        <v/>
      </c>
      <c r="AQ24" s="29"/>
      <c r="AR24" s="170"/>
      <c r="AS24" s="33" t="str">
        <f>IF(AT25="","",SUM(AS25:AS27))</f>
        <v/>
      </c>
      <c r="AT24" s="34"/>
      <c r="AU24" s="54" t="s">
        <v>31</v>
      </c>
      <c r="AV24" s="33" t="str">
        <f>IF(AV25="","",SUM(AW25:AW27))</f>
        <v/>
      </c>
      <c r="AW24" s="34"/>
      <c r="AX24" s="205"/>
      <c r="AY24" s="26" t="str">
        <f>IF(AZ25="","",SUM(AY25:AY27))</f>
        <v/>
      </c>
      <c r="AZ24" s="29"/>
      <c r="BA24" s="80" t="s">
        <v>31</v>
      </c>
      <c r="BB24" s="26" t="str">
        <f>IF(BB25="","",SUM(BC25:BC27))</f>
        <v/>
      </c>
      <c r="BC24" s="29"/>
      <c r="BD24" s="205"/>
      <c r="BE24" s="26" t="str">
        <f>IF(BF25="","",SUM(BE25:BE27))</f>
        <v/>
      </c>
      <c r="BF24" s="29"/>
      <c r="BG24" s="80" t="s">
        <v>31</v>
      </c>
      <c r="BH24" s="26" t="str">
        <f>IF(BH25="","",SUM(BI25:BI27))</f>
        <v/>
      </c>
      <c r="BI24" s="29"/>
      <c r="BJ24" s="254">
        <f>SUMPRODUCT((J24=2)+(P24=2)+(V24=2)+(AB24=2)+(D24=2)+(AM24=2)+(AS24=2)+(AY24=2)+(BE24=2))</f>
        <v>0</v>
      </c>
      <c r="BK24" s="254" t="s">
        <v>31</v>
      </c>
      <c r="BL24" s="254">
        <f>SUMPRODUCT((N24=2)+(T24=2)+(Z24=2)+(H24=2)+(AF24=2)+(AR24=2)+(AX24=2)+(BD24=2)+(BJ24=2))</f>
        <v>0</v>
      </c>
      <c r="BM24" s="310" t="e">
        <f>SUM(BJ24*2)+#REF!</f>
        <v>#REF!</v>
      </c>
      <c r="BN24" s="181">
        <f>SUM(D24,J24,P24,V24,AB24,AM24,AS24,AY24,BE24)</f>
        <v>0</v>
      </c>
      <c r="BO24" s="181" t="s">
        <v>31</v>
      </c>
      <c r="BP24" s="181">
        <f>SUM(F24,L24,R24,X24,AD24,AP24,AV24,BB24,BH24)</f>
        <v>0</v>
      </c>
      <c r="BQ24" s="176" t="e">
        <f>SUM(BN24/BP24)</f>
        <v>#DIV/0!</v>
      </c>
      <c r="BR24" s="181">
        <f>SUM(J25,J26,J27,P25,P26,P27,V25,V26,V27,AB25,AB26,AB27,AH25,AH26,AH27,AN25,AN26,AN27,AT25,AT26,AT27,AZ25,AZ26,AZ27,BF25,BF26,BF27,D25,D26,D27)</f>
        <v>0</v>
      </c>
      <c r="BS24" s="181">
        <f>SUM(F25,F26,F27,L25,L26,L27,R25,R26,R27,X25,X26,X27,AD25,AD26,AD27,AJ25,AJ26,AJ27,AP25,AP26,AP27,AV25,AV26,AV27,BB25,BB26,BB27,BH25,BH26,BH27)</f>
        <v>0</v>
      </c>
      <c r="BT24" s="176" t="e">
        <f>SUM(BR24/BS24)</f>
        <v>#DIV/0!</v>
      </c>
      <c r="BU24" s="177" t="e">
        <f>$BW24</f>
        <v>#REF!</v>
      </c>
      <c r="BV24" s="38" t="e">
        <f>BM24</f>
        <v>#REF!</v>
      </c>
      <c r="BW24" s="38" t="e">
        <f>RANK(BZ24,BZ$4:BZ$43)</f>
        <v>#REF!</v>
      </c>
      <c r="BX24" s="117">
        <f>IF(BN24=0,0,IF(BP24=0,9,BQ24))</f>
        <v>0</v>
      </c>
      <c r="BY24" s="38">
        <f>IF(BR24=0,0,BT24)</f>
        <v>0</v>
      </c>
      <c r="BZ24" s="38">
        <f>BJ24+0.01*BX24+0.00001*BY24</f>
        <v>0</v>
      </c>
    </row>
    <row r="25" spans="1:80" ht="12" hidden="1" customHeight="1">
      <c r="A25" s="318">
        <f>AF3</f>
        <v>0</v>
      </c>
      <c r="B25" s="168"/>
      <c r="C25" s="118" t="str">
        <f t="shared" ref="C25:C27" si="113">AK5</f>
        <v/>
      </c>
      <c r="D25" s="53">
        <f t="shared" si="108"/>
        <v>0</v>
      </c>
      <c r="E25" s="53" t="s">
        <v>31</v>
      </c>
      <c r="F25" s="53">
        <f t="shared" ref="F25:F27" si="114">AH5</f>
        <v>0</v>
      </c>
      <c r="G25" s="86" t="str">
        <f t="shared" ref="G25:G27" si="115">AG5</f>
        <v/>
      </c>
      <c r="H25" s="168"/>
      <c r="I25" s="53" t="str">
        <f t="shared" ref="I25:I27" si="116">AK9</f>
        <v/>
      </c>
      <c r="J25" s="53">
        <f t="shared" si="109"/>
        <v>0</v>
      </c>
      <c r="K25" s="53" t="s">
        <v>31</v>
      </c>
      <c r="L25" s="62">
        <f t="shared" ref="L25:L27" si="117">AH9</f>
        <v>0</v>
      </c>
      <c r="M25" s="86" t="str">
        <f t="shared" ref="M25:M27" si="118">AG9</f>
        <v/>
      </c>
      <c r="N25" s="168"/>
      <c r="O25" s="53" t="str">
        <f t="shared" ref="O25:O27" si="119">AK13</f>
        <v/>
      </c>
      <c r="P25" s="53">
        <f t="shared" si="110"/>
        <v>0</v>
      </c>
      <c r="Q25" s="53" t="s">
        <v>31</v>
      </c>
      <c r="R25" s="62">
        <f t="shared" ref="R25:R27" si="120">AH13</f>
        <v>0</v>
      </c>
      <c r="S25" s="86">
        <f t="shared" ref="S25:S27" si="121">AG13</f>
        <v>0</v>
      </c>
      <c r="T25" s="168"/>
      <c r="U25" s="50" t="str">
        <f t="shared" ref="U25:U27" si="122">AK17</f>
        <v/>
      </c>
      <c r="V25" s="53">
        <f t="shared" si="111"/>
        <v>0</v>
      </c>
      <c r="W25" s="53" t="s">
        <v>31</v>
      </c>
      <c r="X25" s="62">
        <f t="shared" ref="X25:X27" si="123">AH17</f>
        <v>0</v>
      </c>
      <c r="Y25" s="86" t="str">
        <f t="shared" ref="Y25:Y27" si="124">AG17</f>
        <v/>
      </c>
      <c r="Z25" s="168"/>
      <c r="AA25" s="50" t="str">
        <f t="shared" ref="AA25:AA27" si="125">AQ17</f>
        <v/>
      </c>
      <c r="AB25" s="53">
        <f t="shared" si="112"/>
        <v>0</v>
      </c>
      <c r="AC25" s="53" t="s">
        <v>31</v>
      </c>
      <c r="AD25" s="62">
        <f t="shared" ref="AD25:AD27" si="126">AN17</f>
        <v>0</v>
      </c>
      <c r="AE25" s="86" t="str">
        <f t="shared" ref="AE25:AE27" si="127">AM17</f>
        <v/>
      </c>
      <c r="AF25" s="195"/>
      <c r="AG25" s="189"/>
      <c r="AH25" s="189"/>
      <c r="AI25" s="189"/>
      <c r="AJ25" s="189"/>
      <c r="AK25" s="203"/>
      <c r="AL25" s="168"/>
      <c r="AM25" s="46" t="str">
        <f t="shared" ref="AM25:AM27" si="128">IF(AN25="","",IF(AN25&gt;AP25,1,0))</f>
        <v/>
      </c>
      <c r="AN25" s="56"/>
      <c r="AO25" s="46" t="s">
        <v>31</v>
      </c>
      <c r="AP25" s="58"/>
      <c r="AQ25" s="46" t="str">
        <f t="shared" ref="AQ25:AQ27" si="129">IF(AP25="","",IF(AP25&gt;AN25,1,0))</f>
        <v/>
      </c>
      <c r="AR25" s="168"/>
      <c r="AS25" s="53" t="str">
        <f t="shared" ref="AS25:AS27" si="130">IF(AT25="","",IF(AT25&gt;AV25,1,0))</f>
        <v/>
      </c>
      <c r="AT25" s="54"/>
      <c r="AU25" s="53" t="s">
        <v>31</v>
      </c>
      <c r="AV25" s="55"/>
      <c r="AW25" s="53" t="str">
        <f t="shared" ref="AW25:AW27" si="131">IF(AV25="","",IF(AV25&gt;AT25,1,0))</f>
        <v/>
      </c>
      <c r="AX25" s="168"/>
      <c r="AY25" s="46" t="str">
        <f t="shared" ref="AY25:AY27" si="132">IF(AZ25="","",IF(AZ25&gt;BB25,1,0))</f>
        <v/>
      </c>
      <c r="AZ25" s="56"/>
      <c r="BA25" s="46" t="s">
        <v>31</v>
      </c>
      <c r="BB25" s="58"/>
      <c r="BC25" s="46" t="str">
        <f t="shared" ref="BC25:BC27" si="133">IF(BB25="","",IF(BB25&gt;AZ25,1,0))</f>
        <v/>
      </c>
      <c r="BD25" s="168"/>
      <c r="BE25" s="46" t="str">
        <f t="shared" ref="BE25:BE27" si="134">IF(BF25="","",IF(BF25&gt;BH25,1,0))</f>
        <v/>
      </c>
      <c r="BF25" s="56"/>
      <c r="BG25" s="46" t="s">
        <v>31</v>
      </c>
      <c r="BH25" s="58"/>
      <c r="BI25" s="46" t="str">
        <f t="shared" ref="BI25:BI27" si="135">IF(BH25="","",IF(BH25&gt;BF25,1,0))</f>
        <v/>
      </c>
      <c r="BJ25" s="172"/>
      <c r="BK25" s="172"/>
      <c r="BL25" s="172"/>
      <c r="BM25" s="172"/>
      <c r="BN25" s="172"/>
      <c r="BO25" s="172"/>
      <c r="BP25" s="172"/>
      <c r="BQ25" s="172"/>
      <c r="BR25" s="172"/>
      <c r="BS25" s="172"/>
      <c r="BT25" s="172"/>
      <c r="BU25" s="178"/>
      <c r="BX25" s="117"/>
    </row>
    <row r="26" spans="1:80" ht="12" hidden="1" customHeight="1">
      <c r="A26" s="186"/>
      <c r="B26" s="168"/>
      <c r="C26" s="118" t="str">
        <f t="shared" si="113"/>
        <v/>
      </c>
      <c r="D26" s="53">
        <f t="shared" si="108"/>
        <v>0</v>
      </c>
      <c r="E26" s="53" t="s">
        <v>31</v>
      </c>
      <c r="F26" s="53">
        <f t="shared" si="114"/>
        <v>0</v>
      </c>
      <c r="G26" s="86" t="str">
        <f t="shared" si="115"/>
        <v/>
      </c>
      <c r="H26" s="168"/>
      <c r="I26" s="53" t="str">
        <f t="shared" si="116"/>
        <v/>
      </c>
      <c r="J26" s="53">
        <f t="shared" si="109"/>
        <v>0</v>
      </c>
      <c r="K26" s="53"/>
      <c r="L26" s="62">
        <f t="shared" si="117"/>
        <v>0</v>
      </c>
      <c r="M26" s="86" t="str">
        <f t="shared" si="118"/>
        <v/>
      </c>
      <c r="N26" s="168"/>
      <c r="O26" s="53" t="str">
        <f t="shared" si="119"/>
        <v/>
      </c>
      <c r="P26" s="53">
        <f t="shared" si="110"/>
        <v>0</v>
      </c>
      <c r="Q26" s="53"/>
      <c r="R26" s="62">
        <f t="shared" si="120"/>
        <v>0</v>
      </c>
      <c r="S26" s="86">
        <f t="shared" si="121"/>
        <v>0</v>
      </c>
      <c r="T26" s="168"/>
      <c r="U26" s="50" t="str">
        <f t="shared" si="122"/>
        <v/>
      </c>
      <c r="V26" s="53">
        <f t="shared" si="111"/>
        <v>0</v>
      </c>
      <c r="W26" s="53"/>
      <c r="X26" s="62">
        <f t="shared" si="123"/>
        <v>0</v>
      </c>
      <c r="Y26" s="86" t="str">
        <f t="shared" si="124"/>
        <v/>
      </c>
      <c r="Z26" s="168"/>
      <c r="AA26" s="50" t="str">
        <f t="shared" si="125"/>
        <v/>
      </c>
      <c r="AB26" s="53">
        <f t="shared" si="112"/>
        <v>0</v>
      </c>
      <c r="AC26" s="53"/>
      <c r="AD26" s="62">
        <f t="shared" si="126"/>
        <v>0</v>
      </c>
      <c r="AE26" s="86" t="str">
        <f t="shared" si="127"/>
        <v/>
      </c>
      <c r="AF26" s="195"/>
      <c r="AG26" s="189"/>
      <c r="AH26" s="189"/>
      <c r="AI26" s="189"/>
      <c r="AJ26" s="189"/>
      <c r="AK26" s="203"/>
      <c r="AL26" s="168"/>
      <c r="AM26" s="46" t="str">
        <f t="shared" si="128"/>
        <v/>
      </c>
      <c r="AN26" s="57"/>
      <c r="AO26" s="46"/>
      <c r="AP26" s="63"/>
      <c r="AQ26" s="46" t="str">
        <f t="shared" si="129"/>
        <v/>
      </c>
      <c r="AR26" s="168"/>
      <c r="AS26" s="53" t="str">
        <f t="shared" si="130"/>
        <v/>
      </c>
      <c r="AT26" s="53"/>
      <c r="AU26" s="53" t="s">
        <v>31</v>
      </c>
      <c r="AV26" s="62"/>
      <c r="AW26" s="53" t="str">
        <f t="shared" si="131"/>
        <v/>
      </c>
      <c r="AX26" s="168"/>
      <c r="AY26" s="46" t="str">
        <f t="shared" si="132"/>
        <v/>
      </c>
      <c r="AZ26" s="57"/>
      <c r="BA26" s="46" t="s">
        <v>31</v>
      </c>
      <c r="BB26" s="63"/>
      <c r="BC26" s="46" t="str">
        <f t="shared" si="133"/>
        <v/>
      </c>
      <c r="BD26" s="168"/>
      <c r="BE26" s="46" t="str">
        <f t="shared" si="134"/>
        <v/>
      </c>
      <c r="BF26" s="57"/>
      <c r="BG26" s="46" t="s">
        <v>31</v>
      </c>
      <c r="BH26" s="63"/>
      <c r="BI26" s="46" t="str">
        <f t="shared" si="135"/>
        <v/>
      </c>
      <c r="BJ26" s="172"/>
      <c r="BK26" s="172"/>
      <c r="BL26" s="172"/>
      <c r="BM26" s="172"/>
      <c r="BN26" s="172"/>
      <c r="BO26" s="172"/>
      <c r="BP26" s="172"/>
      <c r="BQ26" s="172"/>
      <c r="BR26" s="172"/>
      <c r="BS26" s="172"/>
      <c r="BT26" s="172"/>
      <c r="BU26" s="178"/>
      <c r="BX26" s="117"/>
    </row>
    <row r="27" spans="1:80" ht="12" hidden="1" customHeight="1">
      <c r="A27" s="187"/>
      <c r="B27" s="191"/>
      <c r="C27" s="119" t="str">
        <f t="shared" si="113"/>
        <v/>
      </c>
      <c r="D27" s="74">
        <f t="shared" si="108"/>
        <v>0</v>
      </c>
      <c r="E27" s="74" t="s">
        <v>31</v>
      </c>
      <c r="F27" s="74">
        <f t="shared" si="114"/>
        <v>0</v>
      </c>
      <c r="G27" s="90" t="str">
        <f t="shared" si="115"/>
        <v/>
      </c>
      <c r="H27" s="191"/>
      <c r="I27" s="74" t="str">
        <f t="shared" si="116"/>
        <v/>
      </c>
      <c r="J27" s="74">
        <f t="shared" si="109"/>
        <v>0</v>
      </c>
      <c r="K27" s="74" t="s">
        <v>31</v>
      </c>
      <c r="L27" s="75">
        <f t="shared" si="117"/>
        <v>0</v>
      </c>
      <c r="M27" s="90" t="str">
        <f t="shared" si="118"/>
        <v/>
      </c>
      <c r="N27" s="191"/>
      <c r="O27" s="74" t="str">
        <f t="shared" si="119"/>
        <v/>
      </c>
      <c r="P27" s="74">
        <f t="shared" si="110"/>
        <v>0</v>
      </c>
      <c r="Q27" s="74" t="s">
        <v>31</v>
      </c>
      <c r="R27" s="75">
        <f t="shared" si="120"/>
        <v>0</v>
      </c>
      <c r="S27" s="90" t="str">
        <f t="shared" si="121"/>
        <v/>
      </c>
      <c r="T27" s="191"/>
      <c r="U27" s="72" t="str">
        <f t="shared" si="122"/>
        <v/>
      </c>
      <c r="V27" s="74">
        <f t="shared" si="111"/>
        <v>0</v>
      </c>
      <c r="W27" s="74" t="s">
        <v>31</v>
      </c>
      <c r="X27" s="75">
        <f t="shared" si="123"/>
        <v>0</v>
      </c>
      <c r="Y27" s="90" t="str">
        <f t="shared" si="124"/>
        <v/>
      </c>
      <c r="Z27" s="191"/>
      <c r="AA27" s="72" t="str">
        <f t="shared" si="125"/>
        <v/>
      </c>
      <c r="AB27" s="74">
        <f t="shared" si="112"/>
        <v>0</v>
      </c>
      <c r="AC27" s="74" t="s">
        <v>31</v>
      </c>
      <c r="AD27" s="75">
        <f t="shared" si="126"/>
        <v>0</v>
      </c>
      <c r="AE27" s="90" t="str">
        <f t="shared" si="127"/>
        <v/>
      </c>
      <c r="AF27" s="196"/>
      <c r="AG27" s="198"/>
      <c r="AH27" s="198"/>
      <c r="AI27" s="198"/>
      <c r="AJ27" s="198"/>
      <c r="AK27" s="204"/>
      <c r="AL27" s="191"/>
      <c r="AM27" s="46" t="str">
        <f t="shared" si="128"/>
        <v/>
      </c>
      <c r="AN27" s="76"/>
      <c r="AO27" s="68" t="s">
        <v>31</v>
      </c>
      <c r="AP27" s="77"/>
      <c r="AQ27" s="46" t="str">
        <f t="shared" si="129"/>
        <v/>
      </c>
      <c r="AR27" s="191"/>
      <c r="AS27" s="53" t="str">
        <f t="shared" si="130"/>
        <v/>
      </c>
      <c r="AT27" s="74"/>
      <c r="AU27" s="74" t="s">
        <v>31</v>
      </c>
      <c r="AV27" s="75"/>
      <c r="AW27" s="53" t="str">
        <f t="shared" si="131"/>
        <v/>
      </c>
      <c r="AX27" s="191"/>
      <c r="AY27" s="46" t="str">
        <f t="shared" si="132"/>
        <v/>
      </c>
      <c r="AZ27" s="76"/>
      <c r="BA27" s="68" t="s">
        <v>31</v>
      </c>
      <c r="BB27" s="77"/>
      <c r="BC27" s="46" t="str">
        <f t="shared" si="133"/>
        <v/>
      </c>
      <c r="BD27" s="191"/>
      <c r="BE27" s="46" t="str">
        <f t="shared" si="134"/>
        <v/>
      </c>
      <c r="BF27" s="76"/>
      <c r="BG27" s="68" t="s">
        <v>31</v>
      </c>
      <c r="BH27" s="77"/>
      <c r="BI27" s="46" t="str">
        <f t="shared" si="135"/>
        <v/>
      </c>
      <c r="BJ27" s="173"/>
      <c r="BK27" s="173"/>
      <c r="BL27" s="173"/>
      <c r="BM27" s="173"/>
      <c r="BN27" s="173"/>
      <c r="BO27" s="173"/>
      <c r="BP27" s="173"/>
      <c r="BQ27" s="173"/>
      <c r="BR27" s="173"/>
      <c r="BS27" s="173"/>
      <c r="BT27" s="173"/>
      <c r="BU27" s="250"/>
      <c r="BX27" s="117"/>
    </row>
    <row r="28" spans="1:80" ht="12" hidden="1" customHeight="1">
      <c r="A28" s="111">
        <f>AF2</f>
        <v>0</v>
      </c>
      <c r="B28" s="270">
        <f>$AL$4</f>
        <v>0</v>
      </c>
      <c r="C28" s="121"/>
      <c r="D28" s="35" t="str">
        <f t="shared" ref="D28:D31" si="136">AP4</f>
        <v/>
      </c>
      <c r="E28" s="35" t="s">
        <v>31</v>
      </c>
      <c r="F28" s="35" t="str">
        <f>AM4</f>
        <v/>
      </c>
      <c r="G28" s="115"/>
      <c r="H28" s="167" t="str">
        <f>AL8</f>
        <v>⑭</v>
      </c>
      <c r="I28" s="35"/>
      <c r="J28" s="35" t="str">
        <f>$AP$8</f>
        <v/>
      </c>
      <c r="K28" s="35" t="s">
        <v>31</v>
      </c>
      <c r="L28" s="114" t="str">
        <f>$AM$8</f>
        <v/>
      </c>
      <c r="M28" s="115"/>
      <c r="N28" s="167" t="str">
        <f>AL12</f>
        <v>⑪</v>
      </c>
      <c r="O28" s="35"/>
      <c r="P28" s="35" t="str">
        <f t="shared" ref="P28:P31" si="137">AP12</f>
        <v/>
      </c>
      <c r="Q28" s="35" t="s">
        <v>31</v>
      </c>
      <c r="R28" s="114" t="str">
        <f>AM12</f>
        <v/>
      </c>
      <c r="S28" s="115"/>
      <c r="T28" s="167">
        <f>$AL$16</f>
        <v>0</v>
      </c>
      <c r="U28" s="32"/>
      <c r="V28" s="35" t="str">
        <f t="shared" ref="V28:V31" si="138">AP16</f>
        <v/>
      </c>
      <c r="W28" s="35" t="s">
        <v>31</v>
      </c>
      <c r="X28" s="114" t="str">
        <f>AM16</f>
        <v/>
      </c>
      <c r="Y28" s="115"/>
      <c r="Z28" s="167">
        <f>$AL$16</f>
        <v>0</v>
      </c>
      <c r="AA28" s="32"/>
      <c r="AB28" s="35" t="str">
        <f t="shared" ref="AB28:AB31" si="139">AV16</f>
        <v/>
      </c>
      <c r="AC28" s="35" t="s">
        <v>31</v>
      </c>
      <c r="AD28" s="114" t="str">
        <f>AS16</f>
        <v/>
      </c>
      <c r="AE28" s="115"/>
      <c r="AF28" s="167" t="str">
        <f>AL24</f>
        <v>③</v>
      </c>
      <c r="AG28" s="35"/>
      <c r="AH28" s="35" t="str">
        <f t="shared" ref="AH28:AH31" si="140">AP24</f>
        <v/>
      </c>
      <c r="AI28" s="35" t="s">
        <v>31</v>
      </c>
      <c r="AJ28" s="114" t="str">
        <f>AM24</f>
        <v/>
      </c>
      <c r="AK28" s="115"/>
      <c r="AL28" s="200"/>
      <c r="AM28" s="201"/>
      <c r="AN28" s="201"/>
      <c r="AO28" s="201"/>
      <c r="AP28" s="201"/>
      <c r="AQ28" s="202"/>
      <c r="AR28" s="205" t="s">
        <v>41</v>
      </c>
      <c r="AS28" s="26" t="str">
        <f>IF(AT29="","",SUM(AS29:AS31))</f>
        <v/>
      </c>
      <c r="AT28" s="29"/>
      <c r="AU28" s="80" t="s">
        <v>31</v>
      </c>
      <c r="AV28" s="26" t="str">
        <f>IF(AV29="","",SUM(AW29:AW31))</f>
        <v/>
      </c>
      <c r="AW28" s="29"/>
      <c r="AX28" s="205"/>
      <c r="AY28" s="26" t="str">
        <f>IF(AZ29="","",SUM(AY29:AY31))</f>
        <v/>
      </c>
      <c r="AZ28" s="29"/>
      <c r="BA28" s="80" t="s">
        <v>31</v>
      </c>
      <c r="BB28" s="26" t="str">
        <f>IF(BB29="","",SUM(BC29:BC31))</f>
        <v/>
      </c>
      <c r="BC28" s="29"/>
      <c r="BD28" s="205"/>
      <c r="BE28" s="26" t="str">
        <f>IF(BF29="","",SUM(BE29:BE31))</f>
        <v/>
      </c>
      <c r="BF28" s="29"/>
      <c r="BG28" s="80" t="s">
        <v>31</v>
      </c>
      <c r="BH28" s="26" t="str">
        <f>IF(BH29="","",SUM(BI29:BI31))</f>
        <v/>
      </c>
      <c r="BI28" s="29"/>
      <c r="BJ28" s="254">
        <f>SUMPRODUCT((J28=2)+(D28=2)+(P28=2)+(V28=2)+(AB28=2)+(AH28=2)+(AS28=2)+(AY28=2)+(BE28=2))</f>
        <v>0</v>
      </c>
      <c r="BK28" s="254" t="s">
        <v>31</v>
      </c>
      <c r="BL28" s="254">
        <f>SUMPRODUCT((N28=2)+(T28=2)+(Z28=2)+(AF28=2)+(AL28=2)+(AR28=2)+(AX28=2)+(BD28=2)+(BJ28=2))</f>
        <v>0</v>
      </c>
      <c r="BM28" s="310" t="e">
        <f>SUM(BJ28*2)+#REF!</f>
        <v>#REF!</v>
      </c>
      <c r="BN28" s="181">
        <f>SUM(D28,J28,V28,AB28,AH28,P28,AS28,AY28,BE28)</f>
        <v>0</v>
      </c>
      <c r="BO28" s="181" t="s">
        <v>31</v>
      </c>
      <c r="BP28" s="181">
        <f>SUM(F28,L28,R28,X28,AD28,AJ28,AP28,AV28,BB28,BH28)</f>
        <v>0</v>
      </c>
      <c r="BQ28" s="176" t="e">
        <f>SUM(BN28/BP28)</f>
        <v>#DIV/0!</v>
      </c>
      <c r="BR28" s="181">
        <f>SUM(J29,J30,J31,P29,P30,P31,V29,V30,V31,AB29,AB30,AB31,AH29,AH30,AH31,AN29,AN30,AN31,AT29,AT30,AT31,AZ29,AZ30,AZ31,BF29,BF30,BF31,D29,D30,D31)</f>
        <v>0</v>
      </c>
      <c r="BS28" s="181">
        <f>SUM(F29,F30,F31,L29,L30,L31,R29,R30,R31,X29,X30,X31,AD29,AD30,AD31,AJ29,AJ30,AJ31,AP29,AP30,AP31,AV29,AV30,AV31,BB29,BB30,BB31,BH29,BH30,BH31)</f>
        <v>0</v>
      </c>
      <c r="BT28" s="176" t="e">
        <f>SUM(BR28/BS28)</f>
        <v>#DIV/0!</v>
      </c>
      <c r="BU28" s="177" t="e">
        <f>$BW28</f>
        <v>#REF!</v>
      </c>
      <c r="BV28" s="38" t="e">
        <f>BM28</f>
        <v>#REF!</v>
      </c>
      <c r="BW28" s="38" t="e">
        <f>RANK(BZ28,BZ$4:BZ$43)</f>
        <v>#REF!</v>
      </c>
      <c r="BX28" s="117">
        <f>IF(BN28=0,0,IF(BP28=0,9,BQ28))</f>
        <v>0</v>
      </c>
      <c r="BY28" s="38">
        <f>IF(BR28=0,0,BT28)</f>
        <v>0</v>
      </c>
      <c r="BZ28" s="38">
        <f>BJ28+0.01*BX28+0.00001*BY28</f>
        <v>0</v>
      </c>
    </row>
    <row r="29" spans="1:80" ht="12" hidden="1" customHeight="1">
      <c r="A29" s="319">
        <f>AL3</f>
        <v>0</v>
      </c>
      <c r="B29" s="168"/>
      <c r="C29" s="118" t="str">
        <f t="shared" ref="C29:C31" si="141">AQ5</f>
        <v/>
      </c>
      <c r="D29" s="53">
        <f t="shared" si="136"/>
        <v>0</v>
      </c>
      <c r="E29" s="53" t="s">
        <v>31</v>
      </c>
      <c r="F29" s="53">
        <f t="shared" ref="F29:F31" si="142">AN5</f>
        <v>0</v>
      </c>
      <c r="G29" s="86" t="str">
        <f t="shared" ref="G29:G31" si="143">AM5</f>
        <v/>
      </c>
      <c r="H29" s="168"/>
      <c r="I29" s="53" t="str">
        <f t="shared" ref="I29:I31" si="144">AQ5</f>
        <v/>
      </c>
      <c r="J29" s="53">
        <f t="shared" ref="J29:J31" si="145">AP9</f>
        <v>0</v>
      </c>
      <c r="K29" s="53" t="s">
        <v>31</v>
      </c>
      <c r="L29" s="62">
        <f t="shared" ref="L29:L31" si="146">AN9</f>
        <v>0</v>
      </c>
      <c r="M29" s="86" t="str">
        <f t="shared" ref="M29:M31" si="147">AM5</f>
        <v/>
      </c>
      <c r="N29" s="168"/>
      <c r="O29" s="53" t="str">
        <f t="shared" ref="O29:O31" si="148">AQ13</f>
        <v/>
      </c>
      <c r="P29" s="53">
        <f t="shared" si="137"/>
        <v>0</v>
      </c>
      <c r="Q29" s="53" t="s">
        <v>31</v>
      </c>
      <c r="R29" s="62">
        <f t="shared" ref="R29:R31" si="149">AN13</f>
        <v>0</v>
      </c>
      <c r="S29" s="86" t="str">
        <f t="shared" ref="S29:S31" si="150">AM13</f>
        <v/>
      </c>
      <c r="T29" s="168"/>
      <c r="U29" s="50" t="str">
        <f t="shared" ref="U29:U31" si="151">AQ17</f>
        <v/>
      </c>
      <c r="V29" s="53">
        <f t="shared" si="138"/>
        <v>0</v>
      </c>
      <c r="W29" s="53" t="s">
        <v>31</v>
      </c>
      <c r="X29" s="62">
        <f t="shared" ref="X29:X31" si="152">AN17</f>
        <v>0</v>
      </c>
      <c r="Y29" s="86" t="str">
        <f t="shared" ref="Y29:Y31" si="153">AM17</f>
        <v/>
      </c>
      <c r="Z29" s="168"/>
      <c r="AA29" s="50" t="str">
        <f t="shared" ref="AA29:AA31" si="154">AW17</f>
        <v/>
      </c>
      <c r="AB29" s="53">
        <f t="shared" si="139"/>
        <v>0</v>
      </c>
      <c r="AC29" s="53" t="s">
        <v>31</v>
      </c>
      <c r="AD29" s="62">
        <f t="shared" ref="AD29:AD31" si="155">AT17</f>
        <v>0</v>
      </c>
      <c r="AE29" s="86" t="str">
        <f t="shared" ref="AE29:AE31" si="156">AS17</f>
        <v/>
      </c>
      <c r="AF29" s="168"/>
      <c r="AG29" s="53" t="str">
        <f t="shared" ref="AG29:AG31" si="157">AQ25</f>
        <v/>
      </c>
      <c r="AH29" s="53">
        <f t="shared" si="140"/>
        <v>0</v>
      </c>
      <c r="AI29" s="53" t="s">
        <v>31</v>
      </c>
      <c r="AJ29" s="62">
        <f t="shared" ref="AJ29:AJ31" si="158">AN25</f>
        <v>0</v>
      </c>
      <c r="AK29" s="86" t="str">
        <f t="shared" ref="AK29:AK31" si="159">AM25</f>
        <v/>
      </c>
      <c r="AL29" s="195"/>
      <c r="AM29" s="189"/>
      <c r="AN29" s="189"/>
      <c r="AO29" s="189"/>
      <c r="AP29" s="189"/>
      <c r="AQ29" s="203"/>
      <c r="AR29" s="168"/>
      <c r="AS29" s="46" t="str">
        <f t="shared" ref="AS29:AS31" si="160">IF(AT29="","",IF(AT29&gt;AV29,1,0))</f>
        <v/>
      </c>
      <c r="AT29" s="56"/>
      <c r="AU29" s="46" t="s">
        <v>31</v>
      </c>
      <c r="AV29" s="58"/>
      <c r="AW29" s="46" t="str">
        <f t="shared" ref="AW29:AW31" si="161">IF(AV29="","",IF(AV29&gt;AT29,1,0))</f>
        <v/>
      </c>
      <c r="AX29" s="168"/>
      <c r="AY29" s="46" t="str">
        <f t="shared" ref="AY29:AY31" si="162">IF(AZ29="","",IF(AZ29&gt;BB29,1,0))</f>
        <v/>
      </c>
      <c r="AZ29" s="56"/>
      <c r="BA29" s="46" t="s">
        <v>31</v>
      </c>
      <c r="BB29" s="58"/>
      <c r="BC29" s="46" t="str">
        <f t="shared" ref="BC29:BC31" si="163">IF(BB29="","",IF(BB29&gt;AZ29,1,0))</f>
        <v/>
      </c>
      <c r="BD29" s="168"/>
      <c r="BE29" s="46" t="str">
        <f t="shared" ref="BE29:BE31" si="164">IF(BF29="","",IF(BF29&gt;BH29,1,0))</f>
        <v/>
      </c>
      <c r="BF29" s="56"/>
      <c r="BG29" s="46" t="s">
        <v>31</v>
      </c>
      <c r="BH29" s="58"/>
      <c r="BI29" s="46" t="str">
        <f t="shared" ref="BI29:BI31" si="165">IF(BH29="","",IF(BH29&gt;BF29,1,0))</f>
        <v/>
      </c>
      <c r="BJ29" s="172"/>
      <c r="BK29" s="172"/>
      <c r="BL29" s="172"/>
      <c r="BM29" s="172"/>
      <c r="BN29" s="172"/>
      <c r="BO29" s="172"/>
      <c r="BP29" s="172"/>
      <c r="BQ29" s="172"/>
      <c r="BR29" s="172"/>
      <c r="BS29" s="172"/>
      <c r="BT29" s="172"/>
      <c r="BU29" s="178"/>
      <c r="BX29" s="117"/>
    </row>
    <row r="30" spans="1:80" ht="12" hidden="1" customHeight="1">
      <c r="A30" s="186"/>
      <c r="B30" s="168"/>
      <c r="C30" s="118" t="str">
        <f t="shared" si="141"/>
        <v/>
      </c>
      <c r="D30" s="53">
        <f t="shared" si="136"/>
        <v>0</v>
      </c>
      <c r="E30" s="53" t="s">
        <v>31</v>
      </c>
      <c r="F30" s="53">
        <f t="shared" si="142"/>
        <v>0</v>
      </c>
      <c r="G30" s="86" t="str">
        <f t="shared" si="143"/>
        <v/>
      </c>
      <c r="H30" s="168"/>
      <c r="I30" s="53" t="str">
        <f t="shared" si="144"/>
        <v/>
      </c>
      <c r="J30" s="53">
        <f t="shared" si="145"/>
        <v>0</v>
      </c>
      <c r="K30" s="53" t="s">
        <v>31</v>
      </c>
      <c r="L30" s="62">
        <f t="shared" si="146"/>
        <v>0</v>
      </c>
      <c r="M30" s="86" t="str">
        <f t="shared" si="147"/>
        <v/>
      </c>
      <c r="N30" s="168"/>
      <c r="O30" s="53" t="str">
        <f t="shared" si="148"/>
        <v/>
      </c>
      <c r="P30" s="53">
        <f t="shared" si="137"/>
        <v>0</v>
      </c>
      <c r="Q30" s="53" t="s">
        <v>31</v>
      </c>
      <c r="R30" s="62">
        <f t="shared" si="149"/>
        <v>0</v>
      </c>
      <c r="S30" s="86" t="str">
        <f t="shared" si="150"/>
        <v/>
      </c>
      <c r="T30" s="168"/>
      <c r="U30" s="50" t="str">
        <f t="shared" si="151"/>
        <v/>
      </c>
      <c r="V30" s="53">
        <f t="shared" si="138"/>
        <v>0</v>
      </c>
      <c r="W30" s="53" t="s">
        <v>31</v>
      </c>
      <c r="X30" s="62">
        <f t="shared" si="152"/>
        <v>0</v>
      </c>
      <c r="Y30" s="86" t="str">
        <f t="shared" si="153"/>
        <v/>
      </c>
      <c r="Z30" s="168"/>
      <c r="AA30" s="50" t="str">
        <f t="shared" si="154"/>
        <v/>
      </c>
      <c r="AB30" s="53">
        <f t="shared" si="139"/>
        <v>0</v>
      </c>
      <c r="AC30" s="53" t="s">
        <v>31</v>
      </c>
      <c r="AD30" s="62">
        <f t="shared" si="155"/>
        <v>0</v>
      </c>
      <c r="AE30" s="86" t="str">
        <f t="shared" si="156"/>
        <v/>
      </c>
      <c r="AF30" s="168"/>
      <c r="AG30" s="53" t="str">
        <f t="shared" si="157"/>
        <v/>
      </c>
      <c r="AH30" s="53">
        <f t="shared" si="140"/>
        <v>0</v>
      </c>
      <c r="AI30" s="53" t="s">
        <v>31</v>
      </c>
      <c r="AJ30" s="62">
        <f t="shared" si="158"/>
        <v>0</v>
      </c>
      <c r="AK30" s="86" t="str">
        <f t="shared" si="159"/>
        <v/>
      </c>
      <c r="AL30" s="195"/>
      <c r="AM30" s="189"/>
      <c r="AN30" s="189"/>
      <c r="AO30" s="189"/>
      <c r="AP30" s="189"/>
      <c r="AQ30" s="203"/>
      <c r="AR30" s="168"/>
      <c r="AS30" s="46" t="str">
        <f t="shared" si="160"/>
        <v/>
      </c>
      <c r="AT30" s="57"/>
      <c r="AU30" s="46" t="s">
        <v>31</v>
      </c>
      <c r="AV30" s="63"/>
      <c r="AW30" s="46" t="str">
        <f t="shared" si="161"/>
        <v/>
      </c>
      <c r="AX30" s="168"/>
      <c r="AY30" s="46" t="str">
        <f t="shared" si="162"/>
        <v/>
      </c>
      <c r="AZ30" s="57"/>
      <c r="BA30" s="46" t="s">
        <v>31</v>
      </c>
      <c r="BB30" s="63"/>
      <c r="BC30" s="46" t="str">
        <f t="shared" si="163"/>
        <v/>
      </c>
      <c r="BD30" s="168"/>
      <c r="BE30" s="46" t="str">
        <f t="shared" si="164"/>
        <v/>
      </c>
      <c r="BF30" s="57"/>
      <c r="BG30" s="46" t="s">
        <v>31</v>
      </c>
      <c r="BH30" s="63"/>
      <c r="BI30" s="46" t="str">
        <f t="shared" si="165"/>
        <v/>
      </c>
      <c r="BJ30" s="172"/>
      <c r="BK30" s="172"/>
      <c r="BL30" s="172"/>
      <c r="BM30" s="172"/>
      <c r="BN30" s="172"/>
      <c r="BO30" s="172"/>
      <c r="BP30" s="172"/>
      <c r="BQ30" s="172"/>
      <c r="BR30" s="172"/>
      <c r="BS30" s="172"/>
      <c r="BT30" s="172"/>
      <c r="BU30" s="178"/>
      <c r="BX30" s="117"/>
    </row>
    <row r="31" spans="1:80" ht="12" hidden="1" customHeight="1">
      <c r="A31" s="187"/>
      <c r="B31" s="191"/>
      <c r="C31" s="119" t="str">
        <f t="shared" si="141"/>
        <v/>
      </c>
      <c r="D31" s="74">
        <f t="shared" si="136"/>
        <v>0</v>
      </c>
      <c r="E31" s="74" t="s">
        <v>31</v>
      </c>
      <c r="F31" s="74">
        <f t="shared" si="142"/>
        <v>0</v>
      </c>
      <c r="G31" s="90" t="str">
        <f t="shared" si="143"/>
        <v/>
      </c>
      <c r="H31" s="191"/>
      <c r="I31" s="74" t="str">
        <f t="shared" si="144"/>
        <v/>
      </c>
      <c r="J31" s="74">
        <f t="shared" si="145"/>
        <v>0</v>
      </c>
      <c r="K31" s="74" t="s">
        <v>31</v>
      </c>
      <c r="L31" s="75">
        <f t="shared" si="146"/>
        <v>0</v>
      </c>
      <c r="M31" s="90" t="str">
        <f t="shared" si="147"/>
        <v/>
      </c>
      <c r="N31" s="191"/>
      <c r="O31" s="74" t="str">
        <f t="shared" si="148"/>
        <v/>
      </c>
      <c r="P31" s="74">
        <f t="shared" si="137"/>
        <v>0</v>
      </c>
      <c r="Q31" s="74" t="s">
        <v>31</v>
      </c>
      <c r="R31" s="75">
        <f t="shared" si="149"/>
        <v>0</v>
      </c>
      <c r="S31" s="90" t="str">
        <f t="shared" si="150"/>
        <v/>
      </c>
      <c r="T31" s="191"/>
      <c r="U31" s="72" t="str">
        <f t="shared" si="151"/>
        <v/>
      </c>
      <c r="V31" s="74">
        <f t="shared" si="138"/>
        <v>0</v>
      </c>
      <c r="W31" s="74" t="s">
        <v>31</v>
      </c>
      <c r="X31" s="75">
        <f t="shared" si="152"/>
        <v>0</v>
      </c>
      <c r="Y31" s="90" t="str">
        <f t="shared" si="153"/>
        <v/>
      </c>
      <c r="Z31" s="191"/>
      <c r="AA31" s="72" t="str">
        <f t="shared" si="154"/>
        <v/>
      </c>
      <c r="AB31" s="74">
        <f t="shared" si="139"/>
        <v>0</v>
      </c>
      <c r="AC31" s="74" t="s">
        <v>31</v>
      </c>
      <c r="AD31" s="75">
        <f t="shared" si="155"/>
        <v>0</v>
      </c>
      <c r="AE31" s="90" t="str">
        <f t="shared" si="156"/>
        <v/>
      </c>
      <c r="AF31" s="191"/>
      <c r="AG31" s="74" t="str">
        <f t="shared" si="157"/>
        <v/>
      </c>
      <c r="AH31" s="74">
        <f t="shared" si="140"/>
        <v>0</v>
      </c>
      <c r="AI31" s="74" t="s">
        <v>31</v>
      </c>
      <c r="AJ31" s="75">
        <f t="shared" si="158"/>
        <v>0</v>
      </c>
      <c r="AK31" s="90" t="str">
        <f t="shared" si="159"/>
        <v/>
      </c>
      <c r="AL31" s="196"/>
      <c r="AM31" s="198"/>
      <c r="AN31" s="198"/>
      <c r="AO31" s="198"/>
      <c r="AP31" s="198"/>
      <c r="AQ31" s="204"/>
      <c r="AR31" s="191"/>
      <c r="AS31" s="46" t="str">
        <f t="shared" si="160"/>
        <v/>
      </c>
      <c r="AT31" s="76"/>
      <c r="AU31" s="68" t="s">
        <v>31</v>
      </c>
      <c r="AV31" s="77"/>
      <c r="AW31" s="46" t="str">
        <f t="shared" si="161"/>
        <v/>
      </c>
      <c r="AX31" s="191"/>
      <c r="AY31" s="46" t="str">
        <f t="shared" si="162"/>
        <v/>
      </c>
      <c r="AZ31" s="76"/>
      <c r="BA31" s="68" t="s">
        <v>31</v>
      </c>
      <c r="BB31" s="77"/>
      <c r="BC31" s="46" t="str">
        <f t="shared" si="163"/>
        <v/>
      </c>
      <c r="BD31" s="191"/>
      <c r="BE31" s="46" t="str">
        <f t="shared" si="164"/>
        <v/>
      </c>
      <c r="BF31" s="76"/>
      <c r="BG31" s="68" t="s">
        <v>31</v>
      </c>
      <c r="BH31" s="77"/>
      <c r="BI31" s="46" t="str">
        <f t="shared" si="165"/>
        <v/>
      </c>
      <c r="BJ31" s="173"/>
      <c r="BK31" s="173"/>
      <c r="BL31" s="173"/>
      <c r="BM31" s="173"/>
      <c r="BN31" s="173"/>
      <c r="BO31" s="173"/>
      <c r="BP31" s="173"/>
      <c r="BQ31" s="173"/>
      <c r="BR31" s="173"/>
      <c r="BS31" s="173"/>
      <c r="BT31" s="173"/>
      <c r="BU31" s="250"/>
      <c r="BX31" s="117"/>
    </row>
    <row r="32" spans="1:80" ht="12" hidden="1" customHeight="1">
      <c r="A32" s="111">
        <f>$AR$2</f>
        <v>0</v>
      </c>
      <c r="B32" s="316">
        <f>$AR$4</f>
        <v>0</v>
      </c>
      <c r="C32" s="122"/>
      <c r="D32" s="54" t="str">
        <f t="shared" ref="D32:D35" si="166">AV4</f>
        <v/>
      </c>
      <c r="E32" s="54" t="s">
        <v>31</v>
      </c>
      <c r="F32" s="54" t="str">
        <f>$AS$4</f>
        <v/>
      </c>
      <c r="G32" s="113"/>
      <c r="H32" s="167">
        <f>$AR$8</f>
        <v>0</v>
      </c>
      <c r="I32" s="35"/>
      <c r="J32" s="35" t="str">
        <f t="shared" ref="J32:J35" si="167">AV8</f>
        <v/>
      </c>
      <c r="K32" s="35" t="s">
        <v>31</v>
      </c>
      <c r="L32" s="114" t="str">
        <f>AS8</f>
        <v/>
      </c>
      <c r="M32" s="115"/>
      <c r="N32" s="167">
        <f>$AR$12</f>
        <v>0</v>
      </c>
      <c r="O32" s="35"/>
      <c r="P32" s="35" t="str">
        <f t="shared" ref="P32:P35" si="168">AV12</f>
        <v/>
      </c>
      <c r="Q32" s="35" t="s">
        <v>31</v>
      </c>
      <c r="R32" s="114" t="str">
        <f>AS12</f>
        <v/>
      </c>
      <c r="S32" s="115"/>
      <c r="T32" s="167">
        <f>$AR$16</f>
        <v>0</v>
      </c>
      <c r="U32" s="32"/>
      <c r="V32" s="35" t="str">
        <f t="shared" ref="V32:V35" si="169">AV16</f>
        <v/>
      </c>
      <c r="W32" s="35" t="s">
        <v>31</v>
      </c>
      <c r="X32" s="123" t="str">
        <f>AS16</f>
        <v/>
      </c>
      <c r="Y32" s="115"/>
      <c r="Z32" s="167">
        <f>$AR$16</f>
        <v>0</v>
      </c>
      <c r="AA32" s="32"/>
      <c r="AB32" s="35" t="str">
        <f t="shared" ref="AB32:AB35" si="170">BB16</f>
        <v/>
      </c>
      <c r="AC32" s="35" t="s">
        <v>31</v>
      </c>
      <c r="AD32" s="123" t="str">
        <f>AY16</f>
        <v/>
      </c>
      <c r="AE32" s="115"/>
      <c r="AF32" s="167">
        <f>$AR$24</f>
        <v>0</v>
      </c>
      <c r="AG32" s="35"/>
      <c r="AH32" s="35" t="str">
        <f t="shared" ref="AH32:AH35" si="171">AV24</f>
        <v/>
      </c>
      <c r="AI32" s="35" t="s">
        <v>31</v>
      </c>
      <c r="AJ32" s="114" t="str">
        <f>AS24</f>
        <v/>
      </c>
      <c r="AK32" s="115"/>
      <c r="AL32" s="167" t="str">
        <f>$AR$28</f>
        <v>⑯</v>
      </c>
      <c r="AM32" s="35"/>
      <c r="AN32" s="35" t="str">
        <f t="shared" ref="AN32:AN35" si="172">AV28</f>
        <v/>
      </c>
      <c r="AO32" s="35" t="s">
        <v>31</v>
      </c>
      <c r="AP32" s="114">
        <f t="shared" ref="AP32:AP35" si="173">AT28</f>
        <v>0</v>
      </c>
      <c r="AQ32" s="115"/>
      <c r="AR32" s="170"/>
      <c r="AS32" s="124"/>
      <c r="AT32" s="35"/>
      <c r="AU32" s="35" t="s">
        <v>31</v>
      </c>
      <c r="AV32" s="114"/>
      <c r="AW32" s="125"/>
      <c r="AX32" s="205"/>
      <c r="AY32" s="26" t="str">
        <f>IF(AZ33="","",SUM(AY33:AY35))</f>
        <v/>
      </c>
      <c r="AZ32" s="29"/>
      <c r="BA32" s="80" t="s">
        <v>31</v>
      </c>
      <c r="BB32" s="26" t="str">
        <f>IF(BB33="","",SUM(BC33:BC35))</f>
        <v/>
      </c>
      <c r="BC32" s="29"/>
      <c r="BD32" s="205"/>
      <c r="BE32" s="26" t="str">
        <f>IF(BF33="","",SUM(BE33:BE35))</f>
        <v/>
      </c>
      <c r="BF32" s="29"/>
      <c r="BG32" s="80" t="s">
        <v>31</v>
      </c>
      <c r="BH32" s="26" t="str">
        <f>IF(BH33="","",SUM(BI33:BI35))</f>
        <v/>
      </c>
      <c r="BI32" s="29"/>
      <c r="BJ32" s="254">
        <f>SUMPRODUCT((J32=2)+(P32=2)+(V32=2)+(AB32=2)+(D32=2)+(AH32=2)+(AN32=2)+(AY32=2)+(BE32=2))</f>
        <v>0</v>
      </c>
      <c r="BK32" s="254" t="s">
        <v>31</v>
      </c>
      <c r="BL32" s="254">
        <f>SUMPRODUCT((N32=2)+(T32=2)+(Z32=2)+(AF32=2)+(AL32=2)+(AR32=2)+(H32=2)+(BD32=2)+(BJ32=2))</f>
        <v>0</v>
      </c>
      <c r="BM32" s="310" t="e">
        <f>SUM(BJ32*2)+#REF!</f>
        <v>#REF!</v>
      </c>
      <c r="BN32" s="181">
        <f>SUM(D32,J32,P32,V32,AB32,AH32,AN32,AS32,AY32,BE32)</f>
        <v>0</v>
      </c>
      <c r="BO32" s="181" t="s">
        <v>31</v>
      </c>
      <c r="BP32" s="181">
        <f>SUM(F32,L32,R32,X32,AD32,AJ32,AP32,BB32,BH32)</f>
        <v>0</v>
      </c>
      <c r="BQ32" s="176" t="e">
        <f>SUM(BN32/BP32)</f>
        <v>#DIV/0!</v>
      </c>
      <c r="BR32" s="181">
        <f>SUM(J33,J34,J35,P33,P34,P35,V33,V34,V35,AB33,AB34,AB35,AH33,AH34,AH35,AN33,AN34,AN35,AT33,AT34,AT35,AZ33,AZ34,AZ35,BF33,BF34,BF35,D33,D34,D35)</f>
        <v>0</v>
      </c>
      <c r="BS32" s="181">
        <f>SUM(F33,F34,F35,L33,L34,L35,R33,R34,R35,X33,X34,X35,AD33,AD34,AD35,AJ33,AJ34,AJ35,AP33,AP34,AP35,AV33,AV34,AV35,BB33,BB34,BB35,BH33,BH34,BH35)</f>
        <v>0</v>
      </c>
      <c r="BT32" s="176" t="e">
        <f>SUM(BR32/BS32)</f>
        <v>#DIV/0!</v>
      </c>
      <c r="BU32" s="177" t="e">
        <f>$BW32</f>
        <v>#REF!</v>
      </c>
      <c r="BV32" s="38" t="e">
        <f>BM32</f>
        <v>#REF!</v>
      </c>
      <c r="BW32" s="38" t="e">
        <f>RANK(BZ32,BZ$4:BZ$43)</f>
        <v>#REF!</v>
      </c>
      <c r="BX32" s="117">
        <f>IF(BN32=0,0,IF(BP32=0,9,BQ32))</f>
        <v>0</v>
      </c>
      <c r="BY32" s="38">
        <f>IF(BR32=0,0,BT32)</f>
        <v>0</v>
      </c>
      <c r="BZ32" s="38">
        <f>BJ32+0.01*BX32+0.00001*BY32</f>
        <v>0</v>
      </c>
    </row>
    <row r="33" spans="1:78" ht="12" hidden="1" customHeight="1">
      <c r="A33" s="255">
        <f>$AR$3</f>
        <v>0</v>
      </c>
      <c r="B33" s="212"/>
      <c r="C33" s="126" t="str">
        <f t="shared" ref="C33:C35" si="174">AW5</f>
        <v/>
      </c>
      <c r="D33" s="53">
        <f t="shared" si="166"/>
        <v>0</v>
      </c>
      <c r="E33" s="53" t="s">
        <v>31</v>
      </c>
      <c r="F33" s="53">
        <f t="shared" ref="F33:F35" si="175">AT5</f>
        <v>0</v>
      </c>
      <c r="G33" s="86" t="str">
        <f t="shared" ref="G33:G35" si="176">AS5</f>
        <v/>
      </c>
      <c r="H33" s="168"/>
      <c r="I33" s="53" t="str">
        <f t="shared" ref="I33:I35" si="177">AW9</f>
        <v/>
      </c>
      <c r="J33" s="53">
        <f t="shared" si="167"/>
        <v>0</v>
      </c>
      <c r="K33" s="53" t="s">
        <v>31</v>
      </c>
      <c r="L33" s="62">
        <f t="shared" ref="L33:L35" si="178">AT9</f>
        <v>0</v>
      </c>
      <c r="M33" s="86" t="str">
        <f t="shared" ref="M33:M35" si="179">AS9</f>
        <v/>
      </c>
      <c r="N33" s="168"/>
      <c r="O33" s="53" t="str">
        <f t="shared" ref="O33:O35" si="180">AW13</f>
        <v/>
      </c>
      <c r="P33" s="53">
        <f t="shared" si="168"/>
        <v>0</v>
      </c>
      <c r="Q33" s="53" t="s">
        <v>31</v>
      </c>
      <c r="R33" s="62">
        <f t="shared" ref="R33:R35" si="181">AT13</f>
        <v>0</v>
      </c>
      <c r="S33" s="86" t="str">
        <f t="shared" ref="S33:S35" si="182">AS13</f>
        <v/>
      </c>
      <c r="T33" s="168"/>
      <c r="U33" s="50" t="str">
        <f t="shared" ref="U33:U35" si="183">AW17</f>
        <v/>
      </c>
      <c r="V33" s="53">
        <f t="shared" si="169"/>
        <v>0</v>
      </c>
      <c r="W33" s="53" t="s">
        <v>31</v>
      </c>
      <c r="X33" s="127">
        <f t="shared" ref="X33:X35" si="184">AT17</f>
        <v>0</v>
      </c>
      <c r="Y33" s="86" t="str">
        <f t="shared" ref="Y33:Y35" si="185">AS17</f>
        <v/>
      </c>
      <c r="Z33" s="168"/>
      <c r="AA33" s="50" t="str">
        <f t="shared" ref="AA33:AA35" si="186">BC17</f>
        <v/>
      </c>
      <c r="AB33" s="53">
        <f t="shared" si="170"/>
        <v>0</v>
      </c>
      <c r="AC33" s="53" t="s">
        <v>31</v>
      </c>
      <c r="AD33" s="127">
        <f t="shared" ref="AD33:AD35" si="187">AZ17</f>
        <v>0</v>
      </c>
      <c r="AE33" s="86" t="str">
        <f t="shared" ref="AE33:AE35" si="188">AY17</f>
        <v/>
      </c>
      <c r="AF33" s="168"/>
      <c r="AG33" s="53" t="str">
        <f t="shared" ref="AG33:AG35" si="189">AW25</f>
        <v/>
      </c>
      <c r="AH33" s="53">
        <f t="shared" si="171"/>
        <v>0</v>
      </c>
      <c r="AI33" s="53" t="s">
        <v>31</v>
      </c>
      <c r="AJ33" s="62">
        <f t="shared" ref="AJ33:AJ35" si="190">AT25</f>
        <v>0</v>
      </c>
      <c r="AK33" s="86" t="str">
        <f t="shared" ref="AK33:AK35" si="191">AS25</f>
        <v/>
      </c>
      <c r="AL33" s="168"/>
      <c r="AM33" s="53" t="str">
        <f t="shared" ref="AM33:AM35" si="192">AW29</f>
        <v/>
      </c>
      <c r="AN33" s="53">
        <f t="shared" si="172"/>
        <v>0</v>
      </c>
      <c r="AO33" s="53" t="s">
        <v>31</v>
      </c>
      <c r="AP33" s="62">
        <f t="shared" si="173"/>
        <v>0</v>
      </c>
      <c r="AQ33" s="86" t="str">
        <f t="shared" ref="AQ33:AQ35" si="193">AS29</f>
        <v/>
      </c>
      <c r="AR33" s="168"/>
      <c r="AS33" s="128"/>
      <c r="AT33" s="53"/>
      <c r="AU33" s="53" t="s">
        <v>31</v>
      </c>
      <c r="AV33" s="62"/>
      <c r="AW33" s="129"/>
      <c r="AX33" s="168"/>
      <c r="AY33" s="46" t="str">
        <f t="shared" ref="AY33:AY35" si="194">IF(AZ33="","",IF(AZ33&gt;BB33,1,0))</f>
        <v/>
      </c>
      <c r="AZ33" s="56"/>
      <c r="BA33" s="46" t="s">
        <v>31</v>
      </c>
      <c r="BB33" s="58"/>
      <c r="BC33" s="46" t="str">
        <f t="shared" ref="BC33:BC35" si="195">IF(BB33="","",IF(BB33&gt;AZ33,1,0))</f>
        <v/>
      </c>
      <c r="BD33" s="168"/>
      <c r="BE33" s="46" t="str">
        <f t="shared" ref="BE33:BE35" si="196">IF(BF33="","",IF(BF33&gt;BH33,1,0))</f>
        <v/>
      </c>
      <c r="BF33" s="56"/>
      <c r="BG33" s="46" t="s">
        <v>31</v>
      </c>
      <c r="BH33" s="58"/>
      <c r="BI33" s="46" t="str">
        <f t="shared" ref="BI33:BI35" si="197">IF(BH33="","",IF(BH33&gt;BF33,1,0))</f>
        <v/>
      </c>
      <c r="BJ33" s="172"/>
      <c r="BK33" s="172"/>
      <c r="BL33" s="172"/>
      <c r="BM33" s="172"/>
      <c r="BN33" s="172"/>
      <c r="BO33" s="172"/>
      <c r="BP33" s="172"/>
      <c r="BQ33" s="172"/>
      <c r="BR33" s="172"/>
      <c r="BS33" s="172"/>
      <c r="BT33" s="172"/>
      <c r="BU33" s="178"/>
      <c r="BX33" s="117"/>
    </row>
    <row r="34" spans="1:78" ht="12" hidden="1" customHeight="1">
      <c r="A34" s="186"/>
      <c r="B34" s="212"/>
      <c r="C34" s="126" t="str">
        <f t="shared" si="174"/>
        <v/>
      </c>
      <c r="D34" s="53">
        <f t="shared" si="166"/>
        <v>0</v>
      </c>
      <c r="E34" s="53" t="s">
        <v>31</v>
      </c>
      <c r="F34" s="53">
        <f t="shared" si="175"/>
        <v>0</v>
      </c>
      <c r="G34" s="86" t="str">
        <f t="shared" si="176"/>
        <v/>
      </c>
      <c r="H34" s="168"/>
      <c r="I34" s="53" t="str">
        <f t="shared" si="177"/>
        <v/>
      </c>
      <c r="J34" s="53">
        <f t="shared" si="167"/>
        <v>0</v>
      </c>
      <c r="K34" s="53" t="s">
        <v>31</v>
      </c>
      <c r="L34" s="62">
        <f t="shared" si="178"/>
        <v>0</v>
      </c>
      <c r="M34" s="86" t="str">
        <f t="shared" si="179"/>
        <v/>
      </c>
      <c r="N34" s="168"/>
      <c r="O34" s="53" t="str">
        <f t="shared" si="180"/>
        <v/>
      </c>
      <c r="P34" s="53">
        <f t="shared" si="168"/>
        <v>0</v>
      </c>
      <c r="Q34" s="53" t="s">
        <v>31</v>
      </c>
      <c r="R34" s="62">
        <f t="shared" si="181"/>
        <v>0</v>
      </c>
      <c r="S34" s="86" t="str">
        <f t="shared" si="182"/>
        <v/>
      </c>
      <c r="T34" s="168"/>
      <c r="U34" s="50" t="str">
        <f t="shared" si="183"/>
        <v/>
      </c>
      <c r="V34" s="53">
        <f t="shared" si="169"/>
        <v>0</v>
      </c>
      <c r="W34" s="53" t="s">
        <v>31</v>
      </c>
      <c r="X34" s="127">
        <f t="shared" si="184"/>
        <v>0</v>
      </c>
      <c r="Y34" s="86" t="str">
        <f t="shared" si="185"/>
        <v/>
      </c>
      <c r="Z34" s="168"/>
      <c r="AA34" s="50" t="str">
        <f t="shared" si="186"/>
        <v/>
      </c>
      <c r="AB34" s="53">
        <f t="shared" si="170"/>
        <v>0</v>
      </c>
      <c r="AC34" s="53" t="s">
        <v>31</v>
      </c>
      <c r="AD34" s="127">
        <f t="shared" si="187"/>
        <v>0</v>
      </c>
      <c r="AE34" s="86" t="str">
        <f t="shared" si="188"/>
        <v/>
      </c>
      <c r="AF34" s="168"/>
      <c r="AG34" s="53" t="str">
        <f t="shared" si="189"/>
        <v/>
      </c>
      <c r="AH34" s="53">
        <f t="shared" si="171"/>
        <v>0</v>
      </c>
      <c r="AI34" s="53" t="s">
        <v>31</v>
      </c>
      <c r="AJ34" s="62">
        <f t="shared" si="190"/>
        <v>0</v>
      </c>
      <c r="AK34" s="86" t="str">
        <f t="shared" si="191"/>
        <v/>
      </c>
      <c r="AL34" s="168"/>
      <c r="AM34" s="53" t="str">
        <f t="shared" si="192"/>
        <v/>
      </c>
      <c r="AN34" s="53">
        <f t="shared" si="172"/>
        <v>0</v>
      </c>
      <c r="AO34" s="53" t="s">
        <v>31</v>
      </c>
      <c r="AP34" s="62">
        <f t="shared" si="173"/>
        <v>0</v>
      </c>
      <c r="AQ34" s="86" t="str">
        <f t="shared" si="193"/>
        <v/>
      </c>
      <c r="AR34" s="168"/>
      <c r="AS34" s="128"/>
      <c r="AT34" s="53"/>
      <c r="AU34" s="53" t="s">
        <v>31</v>
      </c>
      <c r="AV34" s="62"/>
      <c r="AW34" s="129"/>
      <c r="AX34" s="168"/>
      <c r="AY34" s="46" t="str">
        <f t="shared" si="194"/>
        <v/>
      </c>
      <c r="AZ34" s="57"/>
      <c r="BA34" s="46" t="s">
        <v>31</v>
      </c>
      <c r="BB34" s="63"/>
      <c r="BC34" s="46" t="str">
        <f t="shared" si="195"/>
        <v/>
      </c>
      <c r="BD34" s="168"/>
      <c r="BE34" s="46" t="str">
        <f t="shared" si="196"/>
        <v/>
      </c>
      <c r="BF34" s="57"/>
      <c r="BG34" s="46" t="s">
        <v>31</v>
      </c>
      <c r="BH34" s="63"/>
      <c r="BI34" s="46" t="str">
        <f t="shared" si="197"/>
        <v/>
      </c>
      <c r="BJ34" s="172"/>
      <c r="BK34" s="172"/>
      <c r="BL34" s="172"/>
      <c r="BM34" s="172"/>
      <c r="BN34" s="172"/>
      <c r="BO34" s="172"/>
      <c r="BP34" s="172"/>
      <c r="BQ34" s="172"/>
      <c r="BR34" s="172"/>
      <c r="BS34" s="172"/>
      <c r="BT34" s="172"/>
      <c r="BU34" s="178"/>
      <c r="BX34" s="117"/>
    </row>
    <row r="35" spans="1:78" ht="12" hidden="1" customHeight="1">
      <c r="A35" s="187"/>
      <c r="B35" s="317"/>
      <c r="C35" s="130" t="str">
        <f t="shared" si="174"/>
        <v/>
      </c>
      <c r="D35" s="74">
        <f t="shared" si="166"/>
        <v>0</v>
      </c>
      <c r="E35" s="74" t="s">
        <v>31</v>
      </c>
      <c r="F35" s="74">
        <f t="shared" si="175"/>
        <v>0</v>
      </c>
      <c r="G35" s="90" t="str">
        <f t="shared" si="176"/>
        <v/>
      </c>
      <c r="H35" s="191"/>
      <c r="I35" s="74" t="str">
        <f t="shared" si="177"/>
        <v/>
      </c>
      <c r="J35" s="74">
        <f t="shared" si="167"/>
        <v>0</v>
      </c>
      <c r="K35" s="74" t="s">
        <v>31</v>
      </c>
      <c r="L35" s="75">
        <f t="shared" si="178"/>
        <v>0</v>
      </c>
      <c r="M35" s="90" t="str">
        <f t="shared" si="179"/>
        <v/>
      </c>
      <c r="N35" s="191"/>
      <c r="O35" s="74" t="str">
        <f t="shared" si="180"/>
        <v/>
      </c>
      <c r="P35" s="74">
        <f t="shared" si="168"/>
        <v>0</v>
      </c>
      <c r="Q35" s="74" t="s">
        <v>31</v>
      </c>
      <c r="R35" s="75">
        <f t="shared" si="181"/>
        <v>0</v>
      </c>
      <c r="S35" s="90" t="str">
        <f t="shared" si="182"/>
        <v/>
      </c>
      <c r="T35" s="191"/>
      <c r="U35" s="72" t="str">
        <f t="shared" si="183"/>
        <v/>
      </c>
      <c r="V35" s="74">
        <f t="shared" si="169"/>
        <v>0</v>
      </c>
      <c r="W35" s="74" t="s">
        <v>31</v>
      </c>
      <c r="X35" s="131">
        <f t="shared" si="184"/>
        <v>0</v>
      </c>
      <c r="Y35" s="90" t="str">
        <f t="shared" si="185"/>
        <v/>
      </c>
      <c r="Z35" s="191"/>
      <c r="AA35" s="72" t="str">
        <f t="shared" si="186"/>
        <v/>
      </c>
      <c r="AB35" s="74">
        <f t="shared" si="170"/>
        <v>0</v>
      </c>
      <c r="AC35" s="74" t="s">
        <v>31</v>
      </c>
      <c r="AD35" s="131">
        <f t="shared" si="187"/>
        <v>0</v>
      </c>
      <c r="AE35" s="90" t="str">
        <f t="shared" si="188"/>
        <v/>
      </c>
      <c r="AF35" s="191"/>
      <c r="AG35" s="74" t="str">
        <f t="shared" si="189"/>
        <v/>
      </c>
      <c r="AH35" s="74">
        <f t="shared" si="171"/>
        <v>0</v>
      </c>
      <c r="AI35" s="74" t="s">
        <v>31</v>
      </c>
      <c r="AJ35" s="75">
        <f t="shared" si="190"/>
        <v>0</v>
      </c>
      <c r="AK35" s="90" t="str">
        <f t="shared" si="191"/>
        <v/>
      </c>
      <c r="AL35" s="191"/>
      <c r="AM35" s="74" t="str">
        <f t="shared" si="192"/>
        <v/>
      </c>
      <c r="AN35" s="74">
        <f t="shared" si="172"/>
        <v>0</v>
      </c>
      <c r="AO35" s="74" t="s">
        <v>31</v>
      </c>
      <c r="AP35" s="75">
        <f t="shared" si="173"/>
        <v>0</v>
      </c>
      <c r="AQ35" s="90" t="str">
        <f t="shared" si="193"/>
        <v/>
      </c>
      <c r="AR35" s="191"/>
      <c r="AS35" s="132"/>
      <c r="AT35" s="74"/>
      <c r="AU35" s="74" t="s">
        <v>31</v>
      </c>
      <c r="AV35" s="75"/>
      <c r="AW35" s="133"/>
      <c r="AX35" s="191"/>
      <c r="AY35" s="46" t="str">
        <f t="shared" si="194"/>
        <v/>
      </c>
      <c r="AZ35" s="76"/>
      <c r="BA35" s="68" t="s">
        <v>31</v>
      </c>
      <c r="BB35" s="77"/>
      <c r="BC35" s="46" t="str">
        <f t="shared" si="195"/>
        <v/>
      </c>
      <c r="BD35" s="191"/>
      <c r="BE35" s="46" t="str">
        <f t="shared" si="196"/>
        <v/>
      </c>
      <c r="BF35" s="76"/>
      <c r="BG35" s="68" t="s">
        <v>31</v>
      </c>
      <c r="BH35" s="77"/>
      <c r="BI35" s="46" t="str">
        <f t="shared" si="197"/>
        <v/>
      </c>
      <c r="BJ35" s="173"/>
      <c r="BK35" s="173"/>
      <c r="BL35" s="173"/>
      <c r="BM35" s="173"/>
      <c r="BN35" s="173"/>
      <c r="BO35" s="173"/>
      <c r="BP35" s="173"/>
      <c r="BQ35" s="173"/>
      <c r="BR35" s="173"/>
      <c r="BS35" s="173"/>
      <c r="BT35" s="173"/>
      <c r="BU35" s="250"/>
      <c r="BX35" s="117"/>
    </row>
    <row r="36" spans="1:78" ht="12" hidden="1" customHeight="1">
      <c r="A36" s="111">
        <f>$AX$2</f>
        <v>0</v>
      </c>
      <c r="B36" s="261">
        <f>$AX$4</f>
        <v>0</v>
      </c>
      <c r="C36" s="112"/>
      <c r="D36" s="54" t="str">
        <f>$BB$4</f>
        <v/>
      </c>
      <c r="E36" s="54" t="s">
        <v>31</v>
      </c>
      <c r="F36" s="54">
        <f>$AZ$4</f>
        <v>0</v>
      </c>
      <c r="G36" s="113"/>
      <c r="H36" s="167">
        <f>$AX$8</f>
        <v>0</v>
      </c>
      <c r="I36" s="35"/>
      <c r="J36" s="35">
        <f>BC8</f>
        <v>0</v>
      </c>
      <c r="K36" s="35" t="s">
        <v>31</v>
      </c>
      <c r="L36" s="114" t="str">
        <f>AY8</f>
        <v/>
      </c>
      <c r="M36" s="115"/>
      <c r="N36" s="167">
        <f>$AX$12</f>
        <v>0</v>
      </c>
      <c r="O36" s="35"/>
      <c r="P36" s="35">
        <f>BC12</f>
        <v>0</v>
      </c>
      <c r="Q36" s="35" t="s">
        <v>31</v>
      </c>
      <c r="R36" s="35" t="str">
        <f>$AY$12</f>
        <v/>
      </c>
      <c r="S36" s="115"/>
      <c r="T36" s="167">
        <f>$AX$16</f>
        <v>0</v>
      </c>
      <c r="U36" s="32"/>
      <c r="V36" s="35" t="str">
        <f t="shared" ref="V36:V39" si="198">BB16</f>
        <v/>
      </c>
      <c r="W36" s="35" t="s">
        <v>31</v>
      </c>
      <c r="X36" s="114" t="str">
        <f>AY16</f>
        <v/>
      </c>
      <c r="Y36" s="115"/>
      <c r="Z36" s="167">
        <f>$AX$16</f>
        <v>0</v>
      </c>
      <c r="AA36" s="32"/>
      <c r="AB36" s="35" t="str">
        <f t="shared" ref="AB36:AB39" si="199">BH16</f>
        <v/>
      </c>
      <c r="AC36" s="35" t="s">
        <v>31</v>
      </c>
      <c r="AD36" s="114" t="str">
        <f>BE16</f>
        <v/>
      </c>
      <c r="AE36" s="115"/>
      <c r="AF36" s="167">
        <f>$AX$24</f>
        <v>0</v>
      </c>
      <c r="AG36" s="35"/>
      <c r="AH36" s="35" t="str">
        <f t="shared" ref="AH36:AH39" si="200">BB24</f>
        <v/>
      </c>
      <c r="AI36" s="35" t="s">
        <v>31</v>
      </c>
      <c r="AJ36" s="114" t="str">
        <f>AY24</f>
        <v/>
      </c>
      <c r="AK36" s="115"/>
      <c r="AL36" s="167">
        <f>$AX$28</f>
        <v>0</v>
      </c>
      <c r="AM36" s="35"/>
      <c r="AN36" s="35">
        <f>BC28</f>
        <v>0</v>
      </c>
      <c r="AO36" s="35" t="s">
        <v>31</v>
      </c>
      <c r="AP36" s="114" t="str">
        <f>AY28</f>
        <v/>
      </c>
      <c r="AQ36" s="115"/>
      <c r="AR36" s="167">
        <f>$AX$32</f>
        <v>0</v>
      </c>
      <c r="AS36" s="35"/>
      <c r="AT36" s="35" t="str">
        <f t="shared" ref="AT36:AT39" si="201">BB32</f>
        <v/>
      </c>
      <c r="AU36" s="35" t="s">
        <v>31</v>
      </c>
      <c r="AV36" s="114" t="str">
        <f>AY32</f>
        <v/>
      </c>
      <c r="AW36" s="115"/>
      <c r="AX36" s="170"/>
      <c r="AY36" s="124"/>
      <c r="AZ36" s="35"/>
      <c r="BA36" s="35" t="s">
        <v>31</v>
      </c>
      <c r="BB36" s="114"/>
      <c r="BC36" s="115"/>
      <c r="BD36" s="205"/>
      <c r="BE36" s="26" t="str">
        <f>IF(BF37="","",SUM(BE37:BE39))</f>
        <v/>
      </c>
      <c r="BF36" s="29"/>
      <c r="BG36" s="80" t="s">
        <v>31</v>
      </c>
      <c r="BH36" s="26" t="str">
        <f>IF(BH37="","",SUM(BI37:BI39))</f>
        <v/>
      </c>
      <c r="BI36" s="29"/>
      <c r="BJ36" s="254">
        <f>SUMPRODUCT((D36=2)+(J36=2)+(V36=2)+(P36=2)+(AB36=2)+(AH36=2)+(AN36=2)+(AT36=2)+(BE36=2))</f>
        <v>0</v>
      </c>
      <c r="BK36" s="254" t="s">
        <v>31</v>
      </c>
      <c r="BL36" s="254">
        <f>SUMPRODUCT((N36=2)+(T36=2)+(Z36=2)+(AE36=2)+(AL36=2)+(AR36=2)+(AX36=2)+(BD36=2)+(BJ36=2))</f>
        <v>0</v>
      </c>
      <c r="BM36" s="310" t="e">
        <f>SUM(BJ36*2)+#REF!</f>
        <v>#REF!</v>
      </c>
      <c r="BN36" s="181">
        <f>SUM(D36,J36,P36,V36,AB36,AG36,AN36,AT36,BE36)</f>
        <v>0</v>
      </c>
      <c r="BO36" s="181" t="s">
        <v>31</v>
      </c>
      <c r="BP36" s="181">
        <f>SUM(F36,L36,R36,X36,AD36,AJ36,AP36,AV36,BH36)</f>
        <v>0</v>
      </c>
      <c r="BQ36" s="176" t="e">
        <f>SUM(BN36/BP36)</f>
        <v>#DIV/0!</v>
      </c>
      <c r="BR36" s="181">
        <f>SUM(J37,J38,J39,P37,P38,P39,V37,V38,V39,AB37,AB38,AB39,AH37,AH38,AH39,AN37,AN38,AN39,AT37,AT38,AT39,AZ37,AZ38,AZ39,BF37,BF38,BF39,D37,D38,D39)</f>
        <v>0</v>
      </c>
      <c r="BS36" s="181">
        <f>SUM(F37,F38,F39,L37,L38,L39,R37,R38,R39,X37,X38,X39,AD37,AD38,AD39,AJ37,AJ38,AJ39,AP37,AP38,AP39,AV37,AV38,AV39,BB37,BB38,BB39,BH37,BH38,BH39)</f>
        <v>0</v>
      </c>
      <c r="BT36" s="176" t="e">
        <f>SUM(BR36/BS36)</f>
        <v>#DIV/0!</v>
      </c>
      <c r="BU36" s="177" t="e">
        <f>$BW36</f>
        <v>#REF!</v>
      </c>
      <c r="BV36" s="38" t="e">
        <f>BM36</f>
        <v>#REF!</v>
      </c>
      <c r="BW36" s="38" t="e">
        <f>RANK(BZ36,BZ$4:BZ$43)</f>
        <v>#REF!</v>
      </c>
      <c r="BX36" s="117">
        <f>IF(BN36=0,0,IF(BP36=0,9,BQ36))</f>
        <v>0</v>
      </c>
      <c r="BY36" s="38">
        <f>IF(BR36=0,0,BT36)</f>
        <v>0</v>
      </c>
      <c r="BZ36" s="38">
        <f>BJ36+0.01*BX36+0.00001*BY36</f>
        <v>0</v>
      </c>
    </row>
    <row r="37" spans="1:78" ht="12" hidden="1" customHeight="1">
      <c r="A37" s="255">
        <f>$AX$3</f>
        <v>0</v>
      </c>
      <c r="B37" s="168"/>
      <c r="C37" s="118" t="str">
        <f t="shared" ref="C37:C39" si="202">BC5</f>
        <v/>
      </c>
      <c r="D37" s="53">
        <f t="shared" ref="D37:D39" si="203">BB5</f>
        <v>0</v>
      </c>
      <c r="E37" s="53" t="s">
        <v>31</v>
      </c>
      <c r="F37" s="53">
        <f>$AZ$5</f>
        <v>0</v>
      </c>
      <c r="G37" s="86" t="str">
        <f t="shared" ref="G37:G39" si="204">AY5</f>
        <v/>
      </c>
      <c r="H37" s="168"/>
      <c r="I37" s="53" t="str">
        <f t="shared" ref="I37:I39" si="205">BC9</f>
        <v/>
      </c>
      <c r="J37" s="53">
        <f t="shared" ref="J37:J39" si="206">BB9</f>
        <v>0</v>
      </c>
      <c r="K37" s="53" t="s">
        <v>31</v>
      </c>
      <c r="L37" s="62">
        <f t="shared" ref="L37:L39" si="207">AZ9</f>
        <v>0</v>
      </c>
      <c r="M37" s="86" t="str">
        <f t="shared" ref="M37:M39" si="208">AY9</f>
        <v/>
      </c>
      <c r="N37" s="168"/>
      <c r="O37" s="53" t="str">
        <f t="shared" ref="O37:O39" si="209">BC13</f>
        <v/>
      </c>
      <c r="P37" s="52">
        <f t="shared" ref="P37:P39" si="210">BB13</f>
        <v>0</v>
      </c>
      <c r="Q37" s="53" t="s">
        <v>31</v>
      </c>
      <c r="R37" s="53">
        <f t="shared" ref="R37:R39" si="211">AZ13</f>
        <v>0</v>
      </c>
      <c r="S37" s="134" t="str">
        <f t="shared" ref="S37:S39" si="212">AY13</f>
        <v/>
      </c>
      <c r="T37" s="168"/>
      <c r="U37" s="50" t="str">
        <f t="shared" ref="U37:U39" si="213">BC17</f>
        <v/>
      </c>
      <c r="V37" s="52">
        <f t="shared" si="198"/>
        <v>0</v>
      </c>
      <c r="W37" s="53" t="s">
        <v>31</v>
      </c>
      <c r="X37" s="62">
        <f t="shared" ref="X37:X39" si="214">AZ17</f>
        <v>0</v>
      </c>
      <c r="Y37" s="86" t="str">
        <f t="shared" ref="Y37:Y39" si="215">AY17</f>
        <v/>
      </c>
      <c r="Z37" s="168"/>
      <c r="AA37" s="50" t="str">
        <f t="shared" ref="AA37:AA39" si="216">BI17</f>
        <v/>
      </c>
      <c r="AB37" s="52">
        <f t="shared" si="199"/>
        <v>0</v>
      </c>
      <c r="AC37" s="53" t="s">
        <v>31</v>
      </c>
      <c r="AD37" s="62">
        <f t="shared" ref="AD37:AD39" si="217">BF17</f>
        <v>0</v>
      </c>
      <c r="AE37" s="86" t="str">
        <f t="shared" ref="AE37:AE39" si="218">BE17</f>
        <v/>
      </c>
      <c r="AF37" s="168"/>
      <c r="AG37" s="62" t="str">
        <f t="shared" ref="AG37:AG39" si="219">BC25</f>
        <v/>
      </c>
      <c r="AH37" s="62">
        <f t="shared" si="200"/>
        <v>0</v>
      </c>
      <c r="AI37" s="53" t="s">
        <v>31</v>
      </c>
      <c r="AJ37" s="62">
        <f t="shared" ref="AJ37:AJ39" si="220">AZ25</f>
        <v>0</v>
      </c>
      <c r="AK37" s="86" t="str">
        <f t="shared" ref="AK37:AK39" si="221">AY25</f>
        <v/>
      </c>
      <c r="AL37" s="168"/>
      <c r="AM37" s="53" t="str">
        <f t="shared" ref="AM37:AM39" si="222">BC29</f>
        <v/>
      </c>
      <c r="AN37" s="53">
        <f t="shared" ref="AN37:AN39" si="223">BB29</f>
        <v>0</v>
      </c>
      <c r="AO37" s="53" t="s">
        <v>31</v>
      </c>
      <c r="AP37" s="62">
        <f t="shared" ref="AP37:AP39" si="224">AZ29</f>
        <v>0</v>
      </c>
      <c r="AQ37" s="86" t="str">
        <f t="shared" ref="AQ37:AQ39" si="225">AY29</f>
        <v/>
      </c>
      <c r="AR37" s="168"/>
      <c r="AS37" s="62" t="str">
        <f t="shared" ref="AS37:AS39" si="226">BC33</f>
        <v/>
      </c>
      <c r="AT37" s="53">
        <f t="shared" si="201"/>
        <v>0</v>
      </c>
      <c r="AU37" s="110" t="s">
        <v>31</v>
      </c>
      <c r="AV37" s="62">
        <f t="shared" ref="AV37:AV39" si="227">AZ33</f>
        <v>0</v>
      </c>
      <c r="AW37" s="86" t="str">
        <f t="shared" ref="AW37:AW39" si="228">AY33</f>
        <v/>
      </c>
      <c r="AX37" s="168"/>
      <c r="AY37" s="128"/>
      <c r="AZ37" s="53"/>
      <c r="BA37" s="53" t="s">
        <v>31</v>
      </c>
      <c r="BB37" s="62"/>
      <c r="BC37" s="86"/>
      <c r="BD37" s="168"/>
      <c r="BE37" s="46" t="str">
        <f t="shared" ref="BE37:BE39" si="229">IF(BF37="","",IF(BF37&gt;BH37,1,0))</f>
        <v/>
      </c>
      <c r="BF37" s="56"/>
      <c r="BG37" s="46" t="s">
        <v>31</v>
      </c>
      <c r="BH37" s="58"/>
      <c r="BI37" s="46" t="str">
        <f t="shared" ref="BI37:BI39" si="230">IF(BH37="","",IF(BH37&gt;BF37,1,0))</f>
        <v/>
      </c>
      <c r="BJ37" s="172"/>
      <c r="BK37" s="172"/>
      <c r="BL37" s="172"/>
      <c r="BM37" s="172"/>
      <c r="BN37" s="172"/>
      <c r="BO37" s="172"/>
      <c r="BP37" s="172"/>
      <c r="BQ37" s="172"/>
      <c r="BR37" s="172"/>
      <c r="BS37" s="172"/>
      <c r="BT37" s="172"/>
      <c r="BU37" s="178"/>
      <c r="BX37" s="117"/>
    </row>
    <row r="38" spans="1:78" ht="12" hidden="1" customHeight="1">
      <c r="A38" s="186"/>
      <c r="B38" s="168"/>
      <c r="C38" s="118" t="str">
        <f t="shared" si="202"/>
        <v/>
      </c>
      <c r="D38" s="53">
        <f t="shared" si="203"/>
        <v>0</v>
      </c>
      <c r="E38" s="53" t="s">
        <v>31</v>
      </c>
      <c r="F38" s="53">
        <f t="shared" ref="F38:F39" si="231">AZ6</f>
        <v>0</v>
      </c>
      <c r="G38" s="86" t="str">
        <f t="shared" si="204"/>
        <v/>
      </c>
      <c r="H38" s="168"/>
      <c r="I38" s="53" t="str">
        <f t="shared" si="205"/>
        <v/>
      </c>
      <c r="J38" s="53">
        <f t="shared" si="206"/>
        <v>0</v>
      </c>
      <c r="K38" s="53" t="s">
        <v>31</v>
      </c>
      <c r="L38" s="62">
        <f t="shared" si="207"/>
        <v>0</v>
      </c>
      <c r="M38" s="86" t="str">
        <f t="shared" si="208"/>
        <v/>
      </c>
      <c r="N38" s="168"/>
      <c r="O38" s="53" t="str">
        <f t="shared" si="209"/>
        <v/>
      </c>
      <c r="P38" s="61">
        <f t="shared" si="210"/>
        <v>0</v>
      </c>
      <c r="Q38" s="53" t="s">
        <v>31</v>
      </c>
      <c r="R38" s="53">
        <f t="shared" si="211"/>
        <v>0</v>
      </c>
      <c r="S38" s="86" t="str">
        <f t="shared" si="212"/>
        <v/>
      </c>
      <c r="T38" s="168"/>
      <c r="U38" s="50" t="str">
        <f t="shared" si="213"/>
        <v/>
      </c>
      <c r="V38" s="61">
        <f t="shared" si="198"/>
        <v>0</v>
      </c>
      <c r="W38" s="53" t="s">
        <v>31</v>
      </c>
      <c r="X38" s="62">
        <f t="shared" si="214"/>
        <v>0</v>
      </c>
      <c r="Y38" s="86" t="str">
        <f t="shared" si="215"/>
        <v/>
      </c>
      <c r="Z38" s="168"/>
      <c r="AA38" s="50" t="str">
        <f t="shared" si="216"/>
        <v/>
      </c>
      <c r="AB38" s="61">
        <f t="shared" si="199"/>
        <v>0</v>
      </c>
      <c r="AC38" s="53" t="s">
        <v>31</v>
      </c>
      <c r="AD38" s="62">
        <f t="shared" si="217"/>
        <v>0</v>
      </c>
      <c r="AE38" s="86" t="str">
        <f t="shared" si="218"/>
        <v/>
      </c>
      <c r="AF38" s="168"/>
      <c r="AG38" s="62" t="str">
        <f t="shared" si="219"/>
        <v/>
      </c>
      <c r="AH38" s="62">
        <f t="shared" si="200"/>
        <v>0</v>
      </c>
      <c r="AI38" s="53" t="s">
        <v>31</v>
      </c>
      <c r="AJ38" s="62">
        <f t="shared" si="220"/>
        <v>0</v>
      </c>
      <c r="AK38" s="86" t="str">
        <f t="shared" si="221"/>
        <v/>
      </c>
      <c r="AL38" s="168"/>
      <c r="AM38" s="53" t="str">
        <f t="shared" si="222"/>
        <v/>
      </c>
      <c r="AN38" s="53">
        <f t="shared" si="223"/>
        <v>0</v>
      </c>
      <c r="AO38" s="53" t="s">
        <v>31</v>
      </c>
      <c r="AP38" s="62">
        <f t="shared" si="224"/>
        <v>0</v>
      </c>
      <c r="AQ38" s="86" t="str">
        <f t="shared" si="225"/>
        <v/>
      </c>
      <c r="AR38" s="168"/>
      <c r="AS38" s="62" t="str">
        <f t="shared" si="226"/>
        <v/>
      </c>
      <c r="AT38" s="53">
        <f t="shared" si="201"/>
        <v>0</v>
      </c>
      <c r="AU38" s="110" t="s">
        <v>31</v>
      </c>
      <c r="AV38" s="62">
        <f t="shared" si="227"/>
        <v>0</v>
      </c>
      <c r="AW38" s="86" t="str">
        <f t="shared" si="228"/>
        <v/>
      </c>
      <c r="AX38" s="168"/>
      <c r="AY38" s="128"/>
      <c r="AZ38" s="53"/>
      <c r="BA38" s="53" t="s">
        <v>31</v>
      </c>
      <c r="BB38" s="62"/>
      <c r="BC38" s="86"/>
      <c r="BD38" s="168"/>
      <c r="BE38" s="46" t="str">
        <f t="shared" si="229"/>
        <v/>
      </c>
      <c r="BF38" s="57"/>
      <c r="BG38" s="46" t="s">
        <v>31</v>
      </c>
      <c r="BH38" s="63"/>
      <c r="BI38" s="46" t="str">
        <f t="shared" si="230"/>
        <v/>
      </c>
      <c r="BJ38" s="172"/>
      <c r="BK38" s="172"/>
      <c r="BL38" s="172"/>
      <c r="BM38" s="172"/>
      <c r="BN38" s="172"/>
      <c r="BO38" s="172"/>
      <c r="BP38" s="172"/>
      <c r="BQ38" s="172"/>
      <c r="BR38" s="172"/>
      <c r="BS38" s="172"/>
      <c r="BT38" s="172"/>
      <c r="BU38" s="178"/>
      <c r="BX38" s="117"/>
    </row>
    <row r="39" spans="1:78" ht="12" hidden="1" customHeight="1">
      <c r="A39" s="187"/>
      <c r="B39" s="262"/>
      <c r="C39" s="119" t="str">
        <f t="shared" si="202"/>
        <v/>
      </c>
      <c r="D39" s="74">
        <f t="shared" si="203"/>
        <v>0</v>
      </c>
      <c r="E39" s="74" t="s">
        <v>31</v>
      </c>
      <c r="F39" s="74">
        <f t="shared" si="231"/>
        <v>0</v>
      </c>
      <c r="G39" s="90" t="str">
        <f t="shared" si="204"/>
        <v/>
      </c>
      <c r="H39" s="191"/>
      <c r="I39" s="74" t="str">
        <f t="shared" si="205"/>
        <v/>
      </c>
      <c r="J39" s="74">
        <f t="shared" si="206"/>
        <v>0</v>
      </c>
      <c r="K39" s="74" t="s">
        <v>31</v>
      </c>
      <c r="L39" s="75">
        <f t="shared" si="207"/>
        <v>0</v>
      </c>
      <c r="M39" s="90" t="str">
        <f t="shared" si="208"/>
        <v/>
      </c>
      <c r="N39" s="191"/>
      <c r="O39" s="74" t="str">
        <f t="shared" si="209"/>
        <v/>
      </c>
      <c r="P39" s="73">
        <f t="shared" si="210"/>
        <v>0</v>
      </c>
      <c r="Q39" s="74" t="s">
        <v>31</v>
      </c>
      <c r="R39" s="74">
        <f t="shared" si="211"/>
        <v>0</v>
      </c>
      <c r="S39" s="90" t="str">
        <f t="shared" si="212"/>
        <v/>
      </c>
      <c r="T39" s="191"/>
      <c r="U39" s="72" t="str">
        <f t="shared" si="213"/>
        <v/>
      </c>
      <c r="V39" s="73">
        <f t="shared" si="198"/>
        <v>0</v>
      </c>
      <c r="W39" s="74" t="s">
        <v>31</v>
      </c>
      <c r="X39" s="75">
        <f t="shared" si="214"/>
        <v>0</v>
      </c>
      <c r="Y39" s="90" t="str">
        <f t="shared" si="215"/>
        <v/>
      </c>
      <c r="Z39" s="191"/>
      <c r="AA39" s="72" t="str">
        <f t="shared" si="216"/>
        <v/>
      </c>
      <c r="AB39" s="73">
        <f t="shared" si="199"/>
        <v>0</v>
      </c>
      <c r="AC39" s="74" t="s">
        <v>31</v>
      </c>
      <c r="AD39" s="75">
        <f t="shared" si="217"/>
        <v>0</v>
      </c>
      <c r="AE39" s="90" t="str">
        <f t="shared" si="218"/>
        <v/>
      </c>
      <c r="AF39" s="191"/>
      <c r="AG39" s="75" t="str">
        <f t="shared" si="219"/>
        <v/>
      </c>
      <c r="AH39" s="75">
        <f t="shared" si="200"/>
        <v>0</v>
      </c>
      <c r="AI39" s="74" t="s">
        <v>31</v>
      </c>
      <c r="AJ39" s="75">
        <f t="shared" si="220"/>
        <v>0</v>
      </c>
      <c r="AK39" s="90" t="str">
        <f t="shared" si="221"/>
        <v/>
      </c>
      <c r="AL39" s="191"/>
      <c r="AM39" s="132" t="str">
        <f t="shared" si="222"/>
        <v/>
      </c>
      <c r="AN39" s="135">
        <f t="shared" si="223"/>
        <v>0</v>
      </c>
      <c r="AO39" s="135" t="s">
        <v>31</v>
      </c>
      <c r="AP39" s="136">
        <f t="shared" si="224"/>
        <v>0</v>
      </c>
      <c r="AQ39" s="133" t="str">
        <f t="shared" si="225"/>
        <v/>
      </c>
      <c r="AR39" s="191"/>
      <c r="AS39" s="75" t="str">
        <f t="shared" si="226"/>
        <v/>
      </c>
      <c r="AT39" s="74">
        <f t="shared" si="201"/>
        <v>0</v>
      </c>
      <c r="AU39" s="137" t="s">
        <v>31</v>
      </c>
      <c r="AV39" s="75">
        <f t="shared" si="227"/>
        <v>0</v>
      </c>
      <c r="AW39" s="90" t="str">
        <f t="shared" si="228"/>
        <v/>
      </c>
      <c r="AX39" s="191"/>
      <c r="AY39" s="132"/>
      <c r="AZ39" s="74"/>
      <c r="BA39" s="74" t="s">
        <v>31</v>
      </c>
      <c r="BB39" s="75"/>
      <c r="BC39" s="90"/>
      <c r="BD39" s="191"/>
      <c r="BE39" s="68" t="str">
        <f t="shared" si="229"/>
        <v/>
      </c>
      <c r="BF39" s="76"/>
      <c r="BG39" s="68" t="s">
        <v>31</v>
      </c>
      <c r="BH39" s="77"/>
      <c r="BI39" s="68" t="str">
        <f t="shared" si="230"/>
        <v/>
      </c>
      <c r="BJ39" s="173"/>
      <c r="BK39" s="173"/>
      <c r="BL39" s="173"/>
      <c r="BM39" s="173"/>
      <c r="BN39" s="173"/>
      <c r="BO39" s="173"/>
      <c r="BP39" s="173"/>
      <c r="BQ39" s="173"/>
      <c r="BR39" s="173"/>
      <c r="BS39" s="173"/>
      <c r="BT39" s="173"/>
      <c r="BU39" s="250"/>
      <c r="BX39" s="117"/>
    </row>
    <row r="40" spans="1:78" ht="12" hidden="1" customHeight="1">
      <c r="A40" s="138">
        <f>$BD$2</f>
        <v>0</v>
      </c>
      <c r="B40" s="261">
        <f>$BD$4</f>
        <v>0</v>
      </c>
      <c r="C40" s="112"/>
      <c r="D40" s="54" t="str">
        <f t="shared" ref="D40:D43" si="232">BH4</f>
        <v/>
      </c>
      <c r="E40" s="54" t="s">
        <v>31</v>
      </c>
      <c r="F40" s="54" t="str">
        <f>BE4</f>
        <v/>
      </c>
      <c r="G40" s="113"/>
      <c r="H40" s="167">
        <f>$BD$8</f>
        <v>0</v>
      </c>
      <c r="I40" s="35"/>
      <c r="J40" s="35" t="str">
        <f t="shared" ref="J40:J43" si="233">BH8</f>
        <v/>
      </c>
      <c r="K40" s="35" t="s">
        <v>31</v>
      </c>
      <c r="L40" s="114">
        <f t="shared" ref="L40:L43" si="234">BF8</f>
        <v>0</v>
      </c>
      <c r="M40" s="115"/>
      <c r="N40" s="167">
        <f>$BD$12</f>
        <v>0</v>
      </c>
      <c r="O40" s="35"/>
      <c r="P40" s="35" t="str">
        <f t="shared" ref="P40:P43" si="235">BH12</f>
        <v/>
      </c>
      <c r="Q40" s="35" t="s">
        <v>31</v>
      </c>
      <c r="R40" s="114" t="str">
        <f>$BE$12</f>
        <v/>
      </c>
      <c r="S40" s="115"/>
      <c r="T40" s="167">
        <f>$BD$16</f>
        <v>0</v>
      </c>
      <c r="U40" s="32"/>
      <c r="V40" s="35" t="str">
        <f t="shared" ref="V40:V43" si="236">BH16</f>
        <v/>
      </c>
      <c r="W40" s="35" t="s">
        <v>31</v>
      </c>
      <c r="X40" s="35" t="str">
        <f>BE16</f>
        <v/>
      </c>
      <c r="Y40" s="115"/>
      <c r="Z40" s="167">
        <f>$BD$16</f>
        <v>0</v>
      </c>
      <c r="AA40" s="32"/>
      <c r="AB40" s="35">
        <f t="shared" ref="AB40:AB43" si="237">BL16</f>
        <v>1</v>
      </c>
      <c r="AC40" s="35" t="s">
        <v>31</v>
      </c>
      <c r="AD40" s="35" t="e">
        <f t="shared" ref="AD40:AD43" si="238">#REF!</f>
        <v>#REF!</v>
      </c>
      <c r="AE40" s="115"/>
      <c r="AF40" s="167">
        <f>$BD$24</f>
        <v>0</v>
      </c>
      <c r="AG40" s="35"/>
      <c r="AH40" s="35" t="str">
        <f t="shared" ref="AH40:AH43" si="239">BH24</f>
        <v/>
      </c>
      <c r="AI40" s="35" t="s">
        <v>31</v>
      </c>
      <c r="AJ40" s="114">
        <f t="shared" ref="AJ40:AJ43" si="240">BF24</f>
        <v>0</v>
      </c>
      <c r="AK40" s="115"/>
      <c r="AL40" s="167">
        <f>$BD$28</f>
        <v>0</v>
      </c>
      <c r="AM40" s="35"/>
      <c r="AN40" s="35" t="str">
        <f t="shared" ref="AN40:AN43" si="241">BH28</f>
        <v/>
      </c>
      <c r="AO40" s="35" t="s">
        <v>31</v>
      </c>
      <c r="AP40" s="114" t="str">
        <f>BE28</f>
        <v/>
      </c>
      <c r="AQ40" s="115"/>
      <c r="AR40" s="167">
        <f>$BD$32</f>
        <v>0</v>
      </c>
      <c r="AS40" s="35"/>
      <c r="AT40" s="35" t="str">
        <f t="shared" ref="AT40:AT43" si="242">BH32</f>
        <v/>
      </c>
      <c r="AU40" s="35" t="s">
        <v>31</v>
      </c>
      <c r="AV40" s="114" t="str">
        <f>BE32</f>
        <v/>
      </c>
      <c r="AW40" s="115"/>
      <c r="AX40" s="167">
        <f>$BD$36</f>
        <v>0</v>
      </c>
      <c r="AY40" s="128"/>
      <c r="AZ40" s="54" t="str">
        <f t="shared" ref="AZ40:AZ43" si="243">BH36</f>
        <v/>
      </c>
      <c r="BA40" s="54" t="s">
        <v>31</v>
      </c>
      <c r="BB40" s="55" t="str">
        <f>BE36</f>
        <v/>
      </c>
      <c r="BC40" s="139"/>
      <c r="BD40" s="170"/>
      <c r="BE40" s="128"/>
      <c r="BF40" s="54"/>
      <c r="BG40" s="54" t="s">
        <v>31</v>
      </c>
      <c r="BH40" s="55"/>
      <c r="BI40" s="116"/>
      <c r="BJ40" s="254">
        <f>SUMPRODUCT((J40=2)+(P40=2)+(V40=2)+(AB40=2)+(AH40=2)+(D40=2)+(AN40=2)+(AT40=2)+(AZ40=2))</f>
        <v>0</v>
      </c>
      <c r="BK40" s="254" t="s">
        <v>31</v>
      </c>
      <c r="BL40" s="254">
        <f>SUMPRODUCT((N40=2)+(T40=2)+(Z40=2)+(AF40=2)+(AL40=2)+(H40=2)+(AR40=2)+(AX40=2)+(BD40=2))</f>
        <v>0</v>
      </c>
      <c r="BM40" s="310" t="e">
        <f>SUM(BJ40*2)+#REF!</f>
        <v>#REF!</v>
      </c>
      <c r="BN40" s="181">
        <f>SUM(D40,J40,P40,V40,AB40,AH40,AN40,AT40,AZ40,BD40)</f>
        <v>1</v>
      </c>
      <c r="BO40" s="181" t="s">
        <v>31</v>
      </c>
      <c r="BP40" s="181" t="e">
        <f>SUM(F40,L40,R40,X40,AD40,AJ40,AP40,AV40,BB40)</f>
        <v>#REF!</v>
      </c>
      <c r="BQ40" s="176" t="e">
        <f>SUM(BN40/BP40)</f>
        <v>#REF!</v>
      </c>
      <c r="BR40" s="181">
        <f>SUM(J41,J42,J43,P41,P42,P43,V41,V42,V43,AB41,AB42,AB43,AH41,AH42,AH43,AN41,AN42,AN43,AT41,AT42,AT43,AZ41,AZ42,AZ43,BF41,BF42,BF43,D41,D42,D43)</f>
        <v>0</v>
      </c>
      <c r="BS40" s="181" t="e">
        <f>SUM(F41,F42,F43,L41,L42,L43,R41,R42,R43,X41,X42,X43,AD41,AD42,AD43,AJ41,AJ42,AJ43,AP41,AP42,AP43,AV41,AV42,AV43,BB41,BB42,BB43,BH41,BH42,BH43)</f>
        <v>#REF!</v>
      </c>
      <c r="BT40" s="176" t="e">
        <f>SUM(BR40/BS40)</f>
        <v>#REF!</v>
      </c>
      <c r="BU40" s="177" t="e">
        <f>$BW40</f>
        <v>#REF!</v>
      </c>
      <c r="BV40" s="38" t="e">
        <f>BM40</f>
        <v>#REF!</v>
      </c>
      <c r="BW40" s="38" t="e">
        <f>RANK(BZ40,BZ$4:BZ$43)</f>
        <v>#REF!</v>
      </c>
      <c r="BX40" s="117" t="e">
        <f>IF(BN40=0,0,IF(BP40=0,9,BQ40))</f>
        <v>#REF!</v>
      </c>
      <c r="BY40" s="38">
        <f>IF(BR40=0,0,BT40)</f>
        <v>0</v>
      </c>
      <c r="BZ40" s="38" t="e">
        <f>BJ40+0.01*BX40+0.00001*BY40</f>
        <v>#REF!</v>
      </c>
    </row>
    <row r="41" spans="1:78" ht="12" hidden="1" customHeight="1">
      <c r="A41" s="255">
        <f>$BD$3</f>
        <v>0</v>
      </c>
      <c r="B41" s="168"/>
      <c r="C41" s="118" t="str">
        <f t="shared" ref="C41:C43" si="244">BI5</f>
        <v/>
      </c>
      <c r="D41" s="53">
        <f t="shared" si="232"/>
        <v>0</v>
      </c>
      <c r="E41" s="53" t="s">
        <v>31</v>
      </c>
      <c r="F41" s="53">
        <f t="shared" ref="F41:F43" si="245">BF5</f>
        <v>0</v>
      </c>
      <c r="G41" s="86" t="str">
        <f t="shared" ref="G41:G43" si="246">BE5</f>
        <v/>
      </c>
      <c r="H41" s="168"/>
      <c r="I41" s="53" t="str">
        <f t="shared" ref="I41:I43" si="247">BI9</f>
        <v/>
      </c>
      <c r="J41" s="53">
        <f t="shared" si="233"/>
        <v>0</v>
      </c>
      <c r="K41" s="53" t="s">
        <v>31</v>
      </c>
      <c r="L41" s="62">
        <f t="shared" si="234"/>
        <v>0</v>
      </c>
      <c r="M41" s="86" t="str">
        <f t="shared" ref="M41:M43" si="248">BE9</f>
        <v/>
      </c>
      <c r="N41" s="168"/>
      <c r="O41" s="53" t="str">
        <f t="shared" ref="O41:O43" si="249">BI13</f>
        <v/>
      </c>
      <c r="P41" s="53">
        <f t="shared" si="235"/>
        <v>0</v>
      </c>
      <c r="Q41" s="53" t="s">
        <v>31</v>
      </c>
      <c r="R41" s="62">
        <f t="shared" ref="R41:R43" si="250">BF13</f>
        <v>0</v>
      </c>
      <c r="S41" s="86" t="str">
        <f t="shared" ref="S41:S43" si="251">BE13</f>
        <v/>
      </c>
      <c r="T41" s="168"/>
      <c r="U41" s="50" t="str">
        <f t="shared" ref="U41:U43" si="252">BI17</f>
        <v/>
      </c>
      <c r="V41" s="53">
        <f t="shared" si="236"/>
        <v>0</v>
      </c>
      <c r="W41" s="53" t="s">
        <v>31</v>
      </c>
      <c r="X41" s="53">
        <f t="shared" ref="X41:X43" si="253">BF17</f>
        <v>0</v>
      </c>
      <c r="Y41" s="86" t="str">
        <f t="shared" ref="Y41:Y43" si="254">BE17</f>
        <v/>
      </c>
      <c r="Z41" s="168"/>
      <c r="AA41" s="50">
        <f t="shared" ref="AA41:AA43" si="255">BM17</f>
        <v>0</v>
      </c>
      <c r="AB41" s="53">
        <f t="shared" si="237"/>
        <v>0</v>
      </c>
      <c r="AC41" s="53" t="s">
        <v>31</v>
      </c>
      <c r="AD41" s="53" t="e">
        <f t="shared" si="238"/>
        <v>#REF!</v>
      </c>
      <c r="AE41" s="86" t="e">
        <f t="shared" ref="AE41:AE43" si="256">#REF!</f>
        <v>#REF!</v>
      </c>
      <c r="AF41" s="168"/>
      <c r="AG41" s="53" t="str">
        <f t="shared" ref="AG41:AG43" si="257">BI25</f>
        <v/>
      </c>
      <c r="AH41" s="53">
        <f t="shared" si="239"/>
        <v>0</v>
      </c>
      <c r="AI41" s="53" t="s">
        <v>31</v>
      </c>
      <c r="AJ41" s="62">
        <f t="shared" si="240"/>
        <v>0</v>
      </c>
      <c r="AK41" s="86" t="str">
        <f t="shared" ref="AK41:AK43" si="258">BE25</f>
        <v/>
      </c>
      <c r="AL41" s="168"/>
      <c r="AM41" s="53" t="str">
        <f t="shared" ref="AM41:AM43" si="259">BI29</f>
        <v/>
      </c>
      <c r="AN41" s="53">
        <f t="shared" si="241"/>
        <v>0</v>
      </c>
      <c r="AO41" s="53" t="s">
        <v>31</v>
      </c>
      <c r="AP41" s="62">
        <f t="shared" ref="AP41:AP43" si="260">BF29</f>
        <v>0</v>
      </c>
      <c r="AQ41" s="86" t="str">
        <f t="shared" ref="AQ41:AQ43" si="261">BE29</f>
        <v/>
      </c>
      <c r="AR41" s="168"/>
      <c r="AS41" s="53" t="str">
        <f t="shared" ref="AS41:AS43" si="262">BI33</f>
        <v/>
      </c>
      <c r="AT41" s="53">
        <f t="shared" si="242"/>
        <v>0</v>
      </c>
      <c r="AU41" s="53" t="s">
        <v>31</v>
      </c>
      <c r="AV41" s="62">
        <f t="shared" ref="AV41:AV43" si="263">BF33</f>
        <v>0</v>
      </c>
      <c r="AW41" s="86" t="str">
        <f t="shared" ref="AW41:AW43" si="264">BE33</f>
        <v/>
      </c>
      <c r="AX41" s="168"/>
      <c r="AY41" s="53" t="str">
        <f t="shared" ref="AY41:AY43" si="265">BI37</f>
        <v/>
      </c>
      <c r="AZ41" s="53">
        <f t="shared" si="243"/>
        <v>0</v>
      </c>
      <c r="BA41" s="53" t="s">
        <v>31</v>
      </c>
      <c r="BB41" s="62">
        <f t="shared" ref="BB41:BB43" si="266">BF37</f>
        <v>0</v>
      </c>
      <c r="BC41" s="140" t="str">
        <f t="shared" ref="BC41:BC43" si="267">BE37</f>
        <v/>
      </c>
      <c r="BD41" s="168"/>
      <c r="BE41" s="53"/>
      <c r="BF41" s="53"/>
      <c r="BG41" s="53" t="s">
        <v>31</v>
      </c>
      <c r="BH41" s="62"/>
      <c r="BI41" s="53"/>
      <c r="BJ41" s="172"/>
      <c r="BK41" s="172"/>
      <c r="BL41" s="172"/>
      <c r="BM41" s="172"/>
      <c r="BN41" s="172"/>
      <c r="BO41" s="172"/>
      <c r="BP41" s="172"/>
      <c r="BQ41" s="172"/>
      <c r="BR41" s="172"/>
      <c r="BS41" s="172"/>
      <c r="BT41" s="172"/>
      <c r="BU41" s="178"/>
      <c r="BX41" s="117"/>
    </row>
    <row r="42" spans="1:78" ht="12" hidden="1" customHeight="1">
      <c r="A42" s="186"/>
      <c r="B42" s="168"/>
      <c r="C42" s="118" t="str">
        <f t="shared" si="244"/>
        <v/>
      </c>
      <c r="D42" s="53">
        <f t="shared" si="232"/>
        <v>0</v>
      </c>
      <c r="E42" s="53" t="s">
        <v>31</v>
      </c>
      <c r="F42" s="53">
        <f t="shared" si="245"/>
        <v>0</v>
      </c>
      <c r="G42" s="86" t="str">
        <f t="shared" si="246"/>
        <v/>
      </c>
      <c r="H42" s="168"/>
      <c r="I42" s="53" t="str">
        <f t="shared" si="247"/>
        <v/>
      </c>
      <c r="J42" s="53">
        <f t="shared" si="233"/>
        <v>0</v>
      </c>
      <c r="K42" s="53" t="s">
        <v>31</v>
      </c>
      <c r="L42" s="62">
        <f t="shared" si="234"/>
        <v>0</v>
      </c>
      <c r="M42" s="86" t="str">
        <f t="shared" si="248"/>
        <v/>
      </c>
      <c r="N42" s="168"/>
      <c r="O42" s="53" t="str">
        <f t="shared" si="249"/>
        <v/>
      </c>
      <c r="P42" s="53">
        <f t="shared" si="235"/>
        <v>0</v>
      </c>
      <c r="Q42" s="53" t="s">
        <v>31</v>
      </c>
      <c r="R42" s="62">
        <f t="shared" si="250"/>
        <v>0</v>
      </c>
      <c r="S42" s="86" t="str">
        <f t="shared" si="251"/>
        <v/>
      </c>
      <c r="T42" s="168"/>
      <c r="U42" s="50" t="str">
        <f t="shared" si="252"/>
        <v/>
      </c>
      <c r="V42" s="53">
        <f t="shared" si="236"/>
        <v>0</v>
      </c>
      <c r="W42" s="53" t="s">
        <v>31</v>
      </c>
      <c r="X42" s="53">
        <f t="shared" si="253"/>
        <v>0</v>
      </c>
      <c r="Y42" s="86" t="str">
        <f t="shared" si="254"/>
        <v/>
      </c>
      <c r="Z42" s="168"/>
      <c r="AA42" s="50">
        <f t="shared" si="255"/>
        <v>0</v>
      </c>
      <c r="AB42" s="53">
        <f t="shared" si="237"/>
        <v>0</v>
      </c>
      <c r="AC42" s="53" t="s">
        <v>31</v>
      </c>
      <c r="AD42" s="53" t="e">
        <f t="shared" si="238"/>
        <v>#REF!</v>
      </c>
      <c r="AE42" s="86" t="e">
        <f t="shared" si="256"/>
        <v>#REF!</v>
      </c>
      <c r="AF42" s="168"/>
      <c r="AG42" s="53" t="str">
        <f t="shared" si="257"/>
        <v/>
      </c>
      <c r="AH42" s="53">
        <f t="shared" si="239"/>
        <v>0</v>
      </c>
      <c r="AI42" s="53" t="s">
        <v>31</v>
      </c>
      <c r="AJ42" s="62">
        <f t="shared" si="240"/>
        <v>0</v>
      </c>
      <c r="AK42" s="86" t="str">
        <f t="shared" si="258"/>
        <v/>
      </c>
      <c r="AL42" s="168"/>
      <c r="AM42" s="53" t="str">
        <f t="shared" si="259"/>
        <v/>
      </c>
      <c r="AN42" s="53">
        <f t="shared" si="241"/>
        <v>0</v>
      </c>
      <c r="AO42" s="53" t="s">
        <v>31</v>
      </c>
      <c r="AP42" s="62">
        <f t="shared" si="260"/>
        <v>0</v>
      </c>
      <c r="AQ42" s="86" t="str">
        <f t="shared" si="261"/>
        <v/>
      </c>
      <c r="AR42" s="168"/>
      <c r="AS42" s="53" t="str">
        <f t="shared" si="262"/>
        <v/>
      </c>
      <c r="AT42" s="53">
        <f t="shared" si="242"/>
        <v>0</v>
      </c>
      <c r="AU42" s="53" t="s">
        <v>31</v>
      </c>
      <c r="AV42" s="62">
        <f t="shared" si="263"/>
        <v>0</v>
      </c>
      <c r="AW42" s="86" t="str">
        <f t="shared" si="264"/>
        <v/>
      </c>
      <c r="AX42" s="168"/>
      <c r="AY42" s="53" t="str">
        <f t="shared" si="265"/>
        <v/>
      </c>
      <c r="AZ42" s="53">
        <f t="shared" si="243"/>
        <v>0</v>
      </c>
      <c r="BA42" s="53" t="s">
        <v>31</v>
      </c>
      <c r="BB42" s="62">
        <f t="shared" si="266"/>
        <v>0</v>
      </c>
      <c r="BC42" s="141" t="str">
        <f t="shared" si="267"/>
        <v/>
      </c>
      <c r="BD42" s="168"/>
      <c r="BE42" s="53"/>
      <c r="BF42" s="53"/>
      <c r="BG42" s="53" t="s">
        <v>31</v>
      </c>
      <c r="BH42" s="62"/>
      <c r="BI42" s="53"/>
      <c r="BJ42" s="172"/>
      <c r="BK42" s="172"/>
      <c r="BL42" s="172"/>
      <c r="BM42" s="172"/>
      <c r="BN42" s="172"/>
      <c r="BO42" s="172"/>
      <c r="BP42" s="172"/>
      <c r="BQ42" s="172"/>
      <c r="BR42" s="172"/>
      <c r="BS42" s="172"/>
      <c r="BT42" s="172"/>
      <c r="BU42" s="178"/>
      <c r="BX42" s="117"/>
    </row>
    <row r="43" spans="1:78" ht="12" hidden="1" customHeight="1">
      <c r="A43" s="263"/>
      <c r="B43" s="169"/>
      <c r="C43" s="142" t="str">
        <f t="shared" si="244"/>
        <v/>
      </c>
      <c r="D43" s="143">
        <f t="shared" si="232"/>
        <v>0</v>
      </c>
      <c r="E43" s="143" t="s">
        <v>31</v>
      </c>
      <c r="F43" s="143">
        <f t="shared" si="245"/>
        <v>0</v>
      </c>
      <c r="G43" s="144" t="str">
        <f t="shared" si="246"/>
        <v/>
      </c>
      <c r="H43" s="169"/>
      <c r="I43" s="143" t="str">
        <f t="shared" si="247"/>
        <v/>
      </c>
      <c r="J43" s="143">
        <f t="shared" si="233"/>
        <v>0</v>
      </c>
      <c r="K43" s="143" t="s">
        <v>31</v>
      </c>
      <c r="L43" s="145">
        <f t="shared" si="234"/>
        <v>0</v>
      </c>
      <c r="M43" s="144" t="str">
        <f t="shared" si="248"/>
        <v/>
      </c>
      <c r="N43" s="169"/>
      <c r="O43" s="143" t="str">
        <f t="shared" si="249"/>
        <v/>
      </c>
      <c r="P43" s="143">
        <f t="shared" si="235"/>
        <v>0</v>
      </c>
      <c r="Q43" s="143" t="s">
        <v>31</v>
      </c>
      <c r="R43" s="145">
        <f t="shared" si="250"/>
        <v>0</v>
      </c>
      <c r="S43" s="144" t="str">
        <f t="shared" si="251"/>
        <v/>
      </c>
      <c r="T43" s="169"/>
      <c r="U43" s="146" t="str">
        <f t="shared" si="252"/>
        <v/>
      </c>
      <c r="V43" s="143">
        <f t="shared" si="236"/>
        <v>0</v>
      </c>
      <c r="W43" s="143" t="s">
        <v>31</v>
      </c>
      <c r="X43" s="143">
        <f t="shared" si="253"/>
        <v>0</v>
      </c>
      <c r="Y43" s="144" t="str">
        <f t="shared" si="254"/>
        <v/>
      </c>
      <c r="Z43" s="169"/>
      <c r="AA43" s="146">
        <f t="shared" si="255"/>
        <v>0</v>
      </c>
      <c r="AB43" s="143">
        <f t="shared" si="237"/>
        <v>0</v>
      </c>
      <c r="AC43" s="143" t="s">
        <v>31</v>
      </c>
      <c r="AD43" s="143" t="e">
        <f t="shared" si="238"/>
        <v>#REF!</v>
      </c>
      <c r="AE43" s="144" t="e">
        <f t="shared" si="256"/>
        <v>#REF!</v>
      </c>
      <c r="AF43" s="169"/>
      <c r="AG43" s="143" t="str">
        <f t="shared" si="257"/>
        <v/>
      </c>
      <c r="AH43" s="143">
        <f t="shared" si="239"/>
        <v>0</v>
      </c>
      <c r="AI43" s="143" t="s">
        <v>31</v>
      </c>
      <c r="AJ43" s="145">
        <f t="shared" si="240"/>
        <v>0</v>
      </c>
      <c r="AK43" s="144" t="str">
        <f t="shared" si="258"/>
        <v/>
      </c>
      <c r="AL43" s="169"/>
      <c r="AM43" s="143" t="str">
        <f t="shared" si="259"/>
        <v/>
      </c>
      <c r="AN43" s="143">
        <f t="shared" si="241"/>
        <v>0</v>
      </c>
      <c r="AO43" s="143" t="s">
        <v>31</v>
      </c>
      <c r="AP43" s="145">
        <f t="shared" si="260"/>
        <v>0</v>
      </c>
      <c r="AQ43" s="144" t="str">
        <f t="shared" si="261"/>
        <v/>
      </c>
      <c r="AR43" s="169"/>
      <c r="AS43" s="143" t="str">
        <f t="shared" si="262"/>
        <v/>
      </c>
      <c r="AT43" s="143">
        <f t="shared" si="242"/>
        <v>0</v>
      </c>
      <c r="AU43" s="143" t="s">
        <v>31</v>
      </c>
      <c r="AV43" s="145">
        <f t="shared" si="263"/>
        <v>0</v>
      </c>
      <c r="AW43" s="144" t="str">
        <f t="shared" si="264"/>
        <v/>
      </c>
      <c r="AX43" s="169"/>
      <c r="AY43" s="148" t="str">
        <f t="shared" si="265"/>
        <v/>
      </c>
      <c r="AZ43" s="143">
        <f t="shared" si="243"/>
        <v>0</v>
      </c>
      <c r="BA43" s="143" t="s">
        <v>31</v>
      </c>
      <c r="BB43" s="145">
        <f t="shared" si="266"/>
        <v>0</v>
      </c>
      <c r="BC43" s="149" t="str">
        <f t="shared" si="267"/>
        <v/>
      </c>
      <c r="BD43" s="169"/>
      <c r="BE43" s="148"/>
      <c r="BF43" s="143"/>
      <c r="BG43" s="143" t="s">
        <v>31</v>
      </c>
      <c r="BH43" s="145"/>
      <c r="BI43" s="150"/>
      <c r="BJ43" s="175"/>
      <c r="BK43" s="175"/>
      <c r="BL43" s="173"/>
      <c r="BM43" s="173"/>
      <c r="BN43" s="175"/>
      <c r="BO43" s="175"/>
      <c r="BP43" s="175"/>
      <c r="BQ43" s="175"/>
      <c r="BR43" s="175"/>
      <c r="BS43" s="175"/>
      <c r="BT43" s="175"/>
      <c r="BU43" s="179"/>
    </row>
    <row r="44" spans="1:78" ht="12.75" customHeight="1">
      <c r="BJ44" s="151"/>
      <c r="BK44" s="320"/>
      <c r="BL44" s="189"/>
      <c r="BM44" s="189"/>
      <c r="BN44" s="189"/>
      <c r="BQ44" s="39"/>
    </row>
    <row r="45" spans="1:78" ht="12.75" customHeight="1">
      <c r="BQ45" s="39"/>
    </row>
    <row r="46" spans="1:78" ht="19.5" customHeight="1"/>
    <row r="48" spans="1:78" ht="16.5" customHeight="1">
      <c r="A48" s="152"/>
      <c r="B48" s="37"/>
      <c r="C48" s="153"/>
      <c r="D48" s="241" t="str">
        <f>IF(BU4="","",VLOOKUP(D50,$BU$4:$CB$19,8,FALSE))</f>
        <v>尾張支部</v>
      </c>
      <c r="E48" s="242"/>
      <c r="F48" s="243"/>
      <c r="G48" s="154"/>
      <c r="H48" s="37"/>
      <c r="I48" s="155"/>
      <c r="J48" s="241" t="str">
        <f>IF(BU8="","",VLOOKUP(J50,$BU$4:$CB$19,8,FALSE))</f>
        <v>尾張支部</v>
      </c>
      <c r="K48" s="242"/>
      <c r="L48" s="243"/>
      <c r="M48" s="154"/>
      <c r="N48" s="37"/>
      <c r="O48" s="155"/>
      <c r="P48" s="241" t="str">
        <f>IF(BU12="","",VLOOKUP(P50,$BU$4:$CB$19,8,FALSE))</f>
        <v>尾張支部</v>
      </c>
      <c r="Q48" s="242"/>
      <c r="R48" s="243"/>
      <c r="S48" s="154"/>
      <c r="T48" s="37"/>
      <c r="U48" s="155"/>
      <c r="V48" s="241" t="str">
        <f>IF(BU16="","",VLOOKUP(V50,$BU$4:$CB$19,8,FALSE))</f>
        <v>尾張支部</v>
      </c>
      <c r="W48" s="242"/>
      <c r="X48" s="243"/>
      <c r="AB48" s="241" t="str">
        <f>IF(BU20="","",VLOOKUP(AB50,$BU$4:$CB$23,8,FALSE))</f>
        <v>尾張支部</v>
      </c>
      <c r="AC48" s="242"/>
      <c r="AD48" s="243"/>
    </row>
    <row r="49" spans="1:75" ht="41.25" customHeight="1">
      <c r="A49" s="152" t="str">
        <f>$A$3</f>
        <v>チーム名</v>
      </c>
      <c r="B49" s="37"/>
      <c r="C49" s="153"/>
      <c r="D49" s="241" t="str">
        <f>IF(BU4="","",VLOOKUP(D50,$BU$4:$CA$23,7,FALSE))</f>
        <v>Qビック</v>
      </c>
      <c r="E49" s="242"/>
      <c r="F49" s="243"/>
      <c r="G49" s="154"/>
      <c r="H49" s="37"/>
      <c r="I49" s="155"/>
      <c r="J49" s="241" t="str">
        <f>IF(BU8="","",VLOOKUP(J50,$BU$4:$CA$23,7,FALSE))</f>
        <v>キャッツ・
ウエーブ</v>
      </c>
      <c r="K49" s="242"/>
      <c r="L49" s="243"/>
      <c r="M49" s="154"/>
      <c r="N49" s="37"/>
      <c r="O49" s="155"/>
      <c r="P49" s="241" t="str">
        <f>IF(BU12="","",VLOOKUP(P50,$BU$4:$CA$23,7,FALSE))</f>
        <v>キューポップ</v>
      </c>
      <c r="Q49" s="242"/>
      <c r="R49" s="243"/>
      <c r="S49" s="154"/>
      <c r="T49" s="37"/>
      <c r="U49" s="155"/>
      <c r="V49" s="241" t="str">
        <f>IF(BU16="","",VLOOKUP(V50,$BU$4:$CA$23,7,FALSE))</f>
        <v>ひまわり平和</v>
      </c>
      <c r="W49" s="242"/>
      <c r="X49" s="243"/>
      <c r="Y49" s="14"/>
      <c r="Z49" s="16"/>
      <c r="AA49" s="15"/>
      <c r="AB49" s="241" t="str">
        <f>IF(BU20="","",VLOOKUP(AB50,$BU$4:$CA$234,7,FALSE))</f>
        <v>レインボー
祖父江</v>
      </c>
      <c r="AC49" s="242"/>
      <c r="AD49" s="243"/>
      <c r="AE49" s="14"/>
      <c r="AF49" s="244">
        <f>$AF$3</f>
        <v>0</v>
      </c>
      <c r="AG49" s="245"/>
      <c r="AH49" s="245"/>
      <c r="AI49" s="245"/>
      <c r="AJ49" s="245"/>
      <c r="AK49" s="246"/>
      <c r="AL49" s="244">
        <f>$AL$3</f>
        <v>0</v>
      </c>
      <c r="AM49" s="245"/>
      <c r="AN49" s="245"/>
      <c r="AO49" s="245"/>
      <c r="AP49" s="245"/>
      <c r="AQ49" s="246"/>
      <c r="AR49" s="244">
        <f>$AR$3</f>
        <v>0</v>
      </c>
      <c r="AS49" s="245"/>
      <c r="AT49" s="245"/>
      <c r="AU49" s="245"/>
      <c r="AV49" s="245"/>
      <c r="AW49" s="246"/>
      <c r="AX49" s="244">
        <f>$AX$3</f>
        <v>0</v>
      </c>
      <c r="AY49" s="245"/>
      <c r="AZ49" s="245"/>
      <c r="BA49" s="245"/>
      <c r="BB49" s="245"/>
      <c r="BC49" s="246"/>
      <c r="BD49" s="244">
        <f>$BD$3</f>
        <v>0</v>
      </c>
      <c r="BE49" s="245"/>
      <c r="BF49" s="245"/>
      <c r="BG49" s="245"/>
      <c r="BH49" s="245"/>
      <c r="BI49" s="247"/>
      <c r="BV49" s="42">
        <f t="shared" ref="BV49:BW49" si="268">SUM(BV4:BV23)</f>
        <v>10</v>
      </c>
      <c r="BW49" s="42">
        <f t="shared" si="268"/>
        <v>10</v>
      </c>
    </row>
    <row r="50" spans="1:75" ht="22.5" customHeight="1">
      <c r="A50" s="156" t="s">
        <v>17</v>
      </c>
      <c r="B50" s="157"/>
      <c r="C50" s="157"/>
      <c r="D50" s="256">
        <v>1</v>
      </c>
      <c r="E50" s="257"/>
      <c r="F50" s="258"/>
      <c r="G50" s="158"/>
      <c r="H50" s="157"/>
      <c r="I50" s="158"/>
      <c r="J50" s="256">
        <v>2</v>
      </c>
      <c r="K50" s="257"/>
      <c r="L50" s="258"/>
      <c r="M50" s="158"/>
      <c r="N50" s="157"/>
      <c r="O50" s="158"/>
      <c r="P50" s="256">
        <v>3</v>
      </c>
      <c r="Q50" s="257"/>
      <c r="R50" s="258"/>
      <c r="S50" s="158"/>
      <c r="T50" s="157"/>
      <c r="U50" s="158"/>
      <c r="V50" s="256">
        <v>4</v>
      </c>
      <c r="W50" s="257"/>
      <c r="X50" s="258"/>
      <c r="Y50" s="159"/>
      <c r="Z50" s="157"/>
      <c r="AA50" s="158"/>
      <c r="AB50" s="256">
        <v>5</v>
      </c>
      <c r="AC50" s="257"/>
      <c r="AD50" s="258"/>
      <c r="AE50" s="159"/>
      <c r="AF50" s="237" t="e">
        <f>$BU$24</f>
        <v>#REF!</v>
      </c>
      <c r="AG50" s="238"/>
      <c r="AH50" s="238"/>
      <c r="AI50" s="238"/>
      <c r="AJ50" s="238"/>
      <c r="AK50" s="239"/>
      <c r="AL50" s="237" t="e">
        <f>$BU$28</f>
        <v>#REF!</v>
      </c>
      <c r="AM50" s="238"/>
      <c r="AN50" s="238"/>
      <c r="AO50" s="238"/>
      <c r="AP50" s="238"/>
      <c r="AQ50" s="239"/>
      <c r="AR50" s="237" t="e">
        <f>$BU$32</f>
        <v>#REF!</v>
      </c>
      <c r="AS50" s="238"/>
      <c r="AT50" s="238"/>
      <c r="AU50" s="238"/>
      <c r="AV50" s="238"/>
      <c r="AW50" s="239"/>
      <c r="AX50" s="237" t="e">
        <f>$BU$36</f>
        <v>#REF!</v>
      </c>
      <c r="AY50" s="238"/>
      <c r="AZ50" s="238"/>
      <c r="BA50" s="238"/>
      <c r="BB50" s="238"/>
      <c r="BC50" s="239"/>
      <c r="BD50" s="237" t="e">
        <f>$BU$40</f>
        <v>#REF!</v>
      </c>
      <c r="BE50" s="238"/>
      <c r="BF50" s="238"/>
      <c r="BG50" s="238"/>
      <c r="BH50" s="238"/>
      <c r="BI50" s="240"/>
      <c r="BV50" s="38">
        <f>SUM(BV49:BW49)</f>
        <v>20</v>
      </c>
      <c r="BW50" s="38">
        <v>20</v>
      </c>
    </row>
    <row r="51" spans="1:75" ht="12" customHeight="1"/>
    <row r="52" spans="1:75" ht="12" customHeight="1"/>
    <row r="53" spans="1:75" ht="12" customHeight="1"/>
    <row r="54" spans="1:75" ht="12" customHeight="1"/>
    <row r="55" spans="1:75" ht="12" customHeight="1"/>
    <row r="56" spans="1:75" ht="12" customHeight="1"/>
    <row r="57" spans="1:75" ht="12" customHeight="1"/>
    <row r="58" spans="1:75" ht="12" customHeight="1"/>
    <row r="59" spans="1:75" ht="12" customHeight="1"/>
    <row r="60" spans="1:75" ht="12" customHeight="1"/>
    <row r="61" spans="1:75" ht="12" customHeight="1"/>
    <row r="62" spans="1:75" ht="12" customHeight="1"/>
    <row r="63" spans="1:75" ht="12" customHeight="1"/>
    <row r="64" spans="1:75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spans="58:58" ht="12.75" customHeight="1"/>
    <row r="98" spans="58:58" ht="12.75" customHeight="1"/>
    <row r="99" spans="58:58" ht="12.75" customHeight="1"/>
    <row r="100" spans="58:58" ht="12.75" customHeight="1"/>
    <row r="101" spans="58:58" ht="12.75" customHeight="1"/>
    <row r="102" spans="58:58" ht="12.75" customHeight="1"/>
    <row r="103" spans="58:58" ht="12.75" customHeight="1"/>
    <row r="104" spans="58:58" ht="12.75" customHeight="1"/>
    <row r="105" spans="58:58" ht="12.75" customHeight="1"/>
    <row r="106" spans="58:58" ht="12.75" customHeight="1"/>
    <row r="107" spans="58:58" ht="12.75" customHeight="1"/>
    <row r="108" spans="58:58" ht="12.75" customHeight="1"/>
    <row r="109" spans="58:58" ht="12.75" customHeight="1"/>
    <row r="110" spans="58:58" ht="12.75" customHeight="1"/>
    <row r="111" spans="58:58" ht="12.75" customHeight="1">
      <c r="BF111" s="160"/>
    </row>
    <row r="112" spans="58:58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95">
    <mergeCell ref="BT36:BT39"/>
    <mergeCell ref="BU36:BU39"/>
    <mergeCell ref="BM36:BM39"/>
    <mergeCell ref="BN36:BN39"/>
    <mergeCell ref="BO36:BO39"/>
    <mergeCell ref="BP36:BP39"/>
    <mergeCell ref="BQ36:BQ39"/>
    <mergeCell ref="BR36:BR39"/>
    <mergeCell ref="BS36:BS39"/>
    <mergeCell ref="BQ40:BQ43"/>
    <mergeCell ref="BR40:BR43"/>
    <mergeCell ref="BS40:BS43"/>
    <mergeCell ref="BT40:BT43"/>
    <mergeCell ref="BU40:BU43"/>
    <mergeCell ref="BJ40:BJ43"/>
    <mergeCell ref="BK40:BK43"/>
    <mergeCell ref="BL40:BL43"/>
    <mergeCell ref="BM40:BM43"/>
    <mergeCell ref="BN40:BN43"/>
    <mergeCell ref="BO40:BO43"/>
    <mergeCell ref="BP40:BP43"/>
    <mergeCell ref="BK44:BN44"/>
    <mergeCell ref="B12:B15"/>
    <mergeCell ref="H16:H19"/>
    <mergeCell ref="N16:N19"/>
    <mergeCell ref="V16:X19"/>
    <mergeCell ref="AF16:AF19"/>
    <mergeCell ref="AL16:AL19"/>
    <mergeCell ref="A17:A19"/>
    <mergeCell ref="B16:B19"/>
    <mergeCell ref="H20:H23"/>
    <mergeCell ref="N20:N23"/>
    <mergeCell ref="AB20:AD23"/>
    <mergeCell ref="AF20:AF23"/>
    <mergeCell ref="AL20:AL23"/>
    <mergeCell ref="A21:A23"/>
    <mergeCell ref="AL24:AL27"/>
    <mergeCell ref="AR24:AR27"/>
    <mergeCell ref="AX24:AX27"/>
    <mergeCell ref="BD24:BD27"/>
    <mergeCell ref="AL28:AQ31"/>
    <mergeCell ref="AR28:AR31"/>
    <mergeCell ref="AX28:AX31"/>
    <mergeCell ref="BD28:BD31"/>
    <mergeCell ref="B20:B23"/>
    <mergeCell ref="H24:H27"/>
    <mergeCell ref="N24:N27"/>
    <mergeCell ref="T24:T27"/>
    <mergeCell ref="Z24:Z27"/>
    <mergeCell ref="AF24:AK27"/>
    <mergeCell ref="A25:A27"/>
    <mergeCell ref="B24:B27"/>
    <mergeCell ref="H28:H31"/>
    <mergeCell ref="N28:N31"/>
    <mergeCell ref="T28:T31"/>
    <mergeCell ref="Z28:Z31"/>
    <mergeCell ref="AF28:AF31"/>
    <mergeCell ref="A29:A31"/>
    <mergeCell ref="AL32:AL35"/>
    <mergeCell ref="AR32:AR35"/>
    <mergeCell ref="AX32:AX35"/>
    <mergeCell ref="BD32:BD35"/>
    <mergeCell ref="AL36:AL39"/>
    <mergeCell ref="AR36:AR39"/>
    <mergeCell ref="AX36:AX39"/>
    <mergeCell ref="BD36:BD39"/>
    <mergeCell ref="BJ36:BJ39"/>
    <mergeCell ref="BK36:BK39"/>
    <mergeCell ref="BL36:BL39"/>
    <mergeCell ref="B36:B39"/>
    <mergeCell ref="B40:B43"/>
    <mergeCell ref="N40:N43"/>
    <mergeCell ref="T40:T43"/>
    <mergeCell ref="Z40:Z43"/>
    <mergeCell ref="AF40:AF43"/>
    <mergeCell ref="A41:A43"/>
    <mergeCell ref="H40:H43"/>
    <mergeCell ref="AL40:AL43"/>
    <mergeCell ref="AR40:AR43"/>
    <mergeCell ref="AX40:AX43"/>
    <mergeCell ref="BD40:BD43"/>
    <mergeCell ref="D48:F48"/>
    <mergeCell ref="J48:L48"/>
    <mergeCell ref="V48:X48"/>
    <mergeCell ref="D49:F49"/>
    <mergeCell ref="D50:F50"/>
    <mergeCell ref="P50:R50"/>
    <mergeCell ref="AB50:AD50"/>
    <mergeCell ref="B28:B31"/>
    <mergeCell ref="H32:H35"/>
    <mergeCell ref="N32:N35"/>
    <mergeCell ref="T32:T35"/>
    <mergeCell ref="Z32:Z35"/>
    <mergeCell ref="P48:R48"/>
    <mergeCell ref="P49:R49"/>
    <mergeCell ref="AB48:AD48"/>
    <mergeCell ref="AB49:AD49"/>
    <mergeCell ref="AF32:AF35"/>
    <mergeCell ref="A33:A35"/>
    <mergeCell ref="B32:B35"/>
    <mergeCell ref="H36:H39"/>
    <mergeCell ref="N36:N39"/>
    <mergeCell ref="T36:T39"/>
    <mergeCell ref="Z36:Z39"/>
    <mergeCell ref="AF36:AF39"/>
    <mergeCell ref="A37:A39"/>
    <mergeCell ref="AF49:AK49"/>
    <mergeCell ref="AL49:AQ49"/>
    <mergeCell ref="AR49:AW49"/>
    <mergeCell ref="AX49:BC49"/>
    <mergeCell ref="BD49:BI49"/>
    <mergeCell ref="J49:L49"/>
    <mergeCell ref="J50:L50"/>
    <mergeCell ref="V49:X49"/>
    <mergeCell ref="V50:X50"/>
    <mergeCell ref="AF50:AK50"/>
    <mergeCell ref="AL50:AQ50"/>
    <mergeCell ref="AR50:AW50"/>
    <mergeCell ref="AX50:BC50"/>
    <mergeCell ref="BD50:BI50"/>
    <mergeCell ref="BN4:BN7"/>
    <mergeCell ref="BO4:BO7"/>
    <mergeCell ref="AR4:AR7"/>
    <mergeCell ref="AX4:AX7"/>
    <mergeCell ref="BD4:BD7"/>
    <mergeCell ref="BJ4:BJ7"/>
    <mergeCell ref="BK4:BK7"/>
    <mergeCell ref="BL4:BL7"/>
    <mergeCell ref="BM4:BM7"/>
    <mergeCell ref="AF2:AK2"/>
    <mergeCell ref="AL2:AQ2"/>
    <mergeCell ref="D3:F3"/>
    <mergeCell ref="J3:L3"/>
    <mergeCell ref="P3:R3"/>
    <mergeCell ref="V3:X3"/>
    <mergeCell ref="AB3:AD3"/>
    <mergeCell ref="D4:F7"/>
    <mergeCell ref="H4:H7"/>
    <mergeCell ref="N4:N7"/>
    <mergeCell ref="T4:T7"/>
    <mergeCell ref="Z4:Z7"/>
    <mergeCell ref="AF4:AF7"/>
    <mergeCell ref="AL4:AL7"/>
    <mergeCell ref="BM8:BM11"/>
    <mergeCell ref="BN8:BN11"/>
    <mergeCell ref="AL8:AL11"/>
    <mergeCell ref="AR8:AR11"/>
    <mergeCell ref="AX8:AX11"/>
    <mergeCell ref="BD8:BD11"/>
    <mergeCell ref="BJ8:BJ11"/>
    <mergeCell ref="BK8:BK11"/>
    <mergeCell ref="BL8:BL11"/>
    <mergeCell ref="L1:BL1"/>
    <mergeCell ref="BQ1:BU1"/>
    <mergeCell ref="D2:F2"/>
    <mergeCell ref="J2:L2"/>
    <mergeCell ref="P2:R2"/>
    <mergeCell ref="V2:X2"/>
    <mergeCell ref="AB2:AD2"/>
    <mergeCell ref="BD2:BI2"/>
    <mergeCell ref="AF3:AK3"/>
    <mergeCell ref="AL3:AQ3"/>
    <mergeCell ref="AR3:AW3"/>
    <mergeCell ref="AX3:BC3"/>
    <mergeCell ref="AR2:AW2"/>
    <mergeCell ref="AX2:BC2"/>
    <mergeCell ref="BJ2:BL3"/>
    <mergeCell ref="BM2:BM3"/>
    <mergeCell ref="BN2:BN3"/>
    <mergeCell ref="BP2:BP3"/>
    <mergeCell ref="BQ2:BQ3"/>
    <mergeCell ref="BD3:BI3"/>
    <mergeCell ref="BR2:BR3"/>
    <mergeCell ref="BS2:BS3"/>
    <mergeCell ref="BT2:BT3"/>
    <mergeCell ref="BU2:BU3"/>
    <mergeCell ref="BP4:BP7"/>
    <mergeCell ref="BO8:BO11"/>
    <mergeCell ref="BP8:BP11"/>
    <mergeCell ref="BQ8:BQ11"/>
    <mergeCell ref="BR8:BR11"/>
    <mergeCell ref="BS8:BS11"/>
    <mergeCell ref="BT8:BT11"/>
    <mergeCell ref="BU8:BU11"/>
    <mergeCell ref="BQ4:BQ7"/>
    <mergeCell ref="BR4:BR7"/>
    <mergeCell ref="BU4:BU7"/>
    <mergeCell ref="BR16:BR19"/>
    <mergeCell ref="BS16:BS19"/>
    <mergeCell ref="BT16:BT19"/>
    <mergeCell ref="BS4:BS7"/>
    <mergeCell ref="BT4:BT7"/>
    <mergeCell ref="CA4:CA7"/>
    <mergeCell ref="CB4:CB7"/>
    <mergeCell ref="CA8:CA11"/>
    <mergeCell ref="CB8:CB11"/>
    <mergeCell ref="BQ24:BQ27"/>
    <mergeCell ref="BR24:BR27"/>
    <mergeCell ref="BS24:BS27"/>
    <mergeCell ref="BT24:BT27"/>
    <mergeCell ref="BU24:BU27"/>
    <mergeCell ref="BJ24:BJ27"/>
    <mergeCell ref="BK24:BK27"/>
    <mergeCell ref="BL24:BL27"/>
    <mergeCell ref="BM24:BM27"/>
    <mergeCell ref="BN24:BN27"/>
    <mergeCell ref="BO24:BO27"/>
    <mergeCell ref="BP24:BP27"/>
    <mergeCell ref="BQ28:BQ31"/>
    <mergeCell ref="BR28:BR31"/>
    <mergeCell ref="BS28:BS31"/>
    <mergeCell ref="BT28:BT31"/>
    <mergeCell ref="BU28:BU31"/>
    <mergeCell ref="BJ28:BJ31"/>
    <mergeCell ref="BK28:BK31"/>
    <mergeCell ref="BL28:BL31"/>
    <mergeCell ref="BM28:BM31"/>
    <mergeCell ref="BN28:BN31"/>
    <mergeCell ref="BO28:BO31"/>
    <mergeCell ref="BP28:BP31"/>
    <mergeCell ref="BQ32:BQ35"/>
    <mergeCell ref="BR32:BR35"/>
    <mergeCell ref="BS32:BS35"/>
    <mergeCell ref="BT32:BT35"/>
    <mergeCell ref="BU32:BU35"/>
    <mergeCell ref="BJ32:BJ35"/>
    <mergeCell ref="BK32:BK35"/>
    <mergeCell ref="BL32:BL35"/>
    <mergeCell ref="BM32:BM35"/>
    <mergeCell ref="BN32:BN35"/>
    <mergeCell ref="BO32:BO35"/>
    <mergeCell ref="BP32:BP35"/>
    <mergeCell ref="A5:A7"/>
    <mergeCell ref="J8:L11"/>
    <mergeCell ref="N8:N11"/>
    <mergeCell ref="T8:T11"/>
    <mergeCell ref="Z8:Z11"/>
    <mergeCell ref="AF8:AF11"/>
    <mergeCell ref="A9:A11"/>
    <mergeCell ref="AL12:AL15"/>
    <mergeCell ref="AR12:AR15"/>
    <mergeCell ref="B8:B11"/>
    <mergeCell ref="H12:H15"/>
    <mergeCell ref="P12:R15"/>
    <mergeCell ref="T12:T15"/>
    <mergeCell ref="Z12:Z15"/>
    <mergeCell ref="AF12:AF15"/>
    <mergeCell ref="A13:A15"/>
    <mergeCell ref="AX12:AX15"/>
    <mergeCell ref="BD12:BD15"/>
    <mergeCell ref="BJ12:BJ15"/>
    <mergeCell ref="BK12:BK15"/>
    <mergeCell ref="BL12:BL15"/>
    <mergeCell ref="BT12:BT15"/>
    <mergeCell ref="BU12:BU15"/>
    <mergeCell ref="CA12:CA15"/>
    <mergeCell ref="CB12:CB15"/>
    <mergeCell ref="CB16:CB19"/>
    <mergeCell ref="CB20:CB23"/>
    <mergeCell ref="BM12:BM15"/>
    <mergeCell ref="BN12:BN15"/>
    <mergeCell ref="BO12:BO15"/>
    <mergeCell ref="BP12:BP15"/>
    <mergeCell ref="BQ12:BQ15"/>
    <mergeCell ref="BR12:BR15"/>
    <mergeCell ref="BS12:BS15"/>
    <mergeCell ref="BU20:BU23"/>
    <mergeCell ref="CA20:CA23"/>
    <mergeCell ref="BN20:BN23"/>
    <mergeCell ref="BO20:BO23"/>
    <mergeCell ref="BP20:BP23"/>
    <mergeCell ref="BQ20:BQ23"/>
    <mergeCell ref="BR20:BR23"/>
    <mergeCell ref="BS20:BS23"/>
    <mergeCell ref="BT20:BT23"/>
    <mergeCell ref="BU16:BU19"/>
    <mergeCell ref="CA16:CA19"/>
    <mergeCell ref="BN16:BN19"/>
    <mergeCell ref="BO16:BO19"/>
    <mergeCell ref="BP16:BP19"/>
    <mergeCell ref="BQ16:BQ19"/>
    <mergeCell ref="AR16:AR19"/>
    <mergeCell ref="AX16:AX19"/>
    <mergeCell ref="BD16:BD19"/>
    <mergeCell ref="BJ16:BJ19"/>
    <mergeCell ref="BK16:BK19"/>
    <mergeCell ref="BL16:BL19"/>
    <mergeCell ref="BM16:BM19"/>
    <mergeCell ref="AR20:AR23"/>
    <mergeCell ref="AX20:AX23"/>
    <mergeCell ref="BD20:BD23"/>
    <mergeCell ref="BJ20:BJ23"/>
    <mergeCell ref="BK20:BK23"/>
    <mergeCell ref="BL20:BL23"/>
    <mergeCell ref="BM20:BM23"/>
  </mergeCells>
  <phoneticPr fontId="17"/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"/>
  <sheetViews>
    <sheetView workbookViewId="0"/>
  </sheetViews>
  <sheetFormatPr defaultColWidth="14.44140625" defaultRowHeight="15" customHeight="1"/>
  <sheetData/>
  <phoneticPr fontId="1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1予選</vt:lpstr>
      <vt:lpstr>2予選</vt:lpstr>
      <vt:lpstr>1（1位2位決定戦）</vt:lpstr>
      <vt:lpstr>2（3位4位決定戦）</vt:lpstr>
      <vt:lpstr>3トリム210歳以上</vt:lpstr>
      <vt:lpstr>4ゴールドレディース</vt:lpstr>
      <vt:lpstr>シート1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aichi_svf@yahoo.co.jp</cp:lastModifiedBy>
  <dcterms:modified xsi:type="dcterms:W3CDTF">2024-10-08T13:40:00Z</dcterms:modified>
</cp:coreProperties>
</file>