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そふとばれー\ソフトバレー1\01県資料抜粋\2024年度\メディアス知多　6月2日\メディアス知多結果　6月2日\"/>
    </mc:Choice>
  </mc:AlternateContent>
  <xr:revisionPtr revIDLastSave="0" documentId="13_ncr:1_{0277BC24-4F5B-49FF-8A18-3B42D86E89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 トリムフリー" sheetId="2" r:id="rId1"/>
    <sheet name="参加チーム一覧 トリムフリー" sheetId="3" r:id="rId2"/>
    <sheet name="1コート結果" sheetId="6" r:id="rId3"/>
    <sheet name="7コート結果" sheetId="7" r:id="rId4"/>
    <sheet name="Sheet1" sheetId="8" r:id="rId5"/>
  </sheets>
  <definedNames>
    <definedName name="_xlnm.Print_Area" localSheetId="2">'1コート結果'!$A$1:$AM$101</definedName>
    <definedName name="_xlnm.Print_Area" localSheetId="3">'7コート結果'!$A$1:$AM$101</definedName>
    <definedName name="_xlnm.Print_Area" localSheetId="1">'参加チーム一覧 トリムフリー'!$A$1:$G$14</definedName>
    <definedName name="_xlnm.Print_Area" localSheetId="0">'表紙 トリムフリー'!$A$1:$F$28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7" l="1"/>
  <c r="Z60" i="7" l="1"/>
  <c r="Z57" i="7"/>
  <c r="Z54" i="7"/>
  <c r="Z51" i="7"/>
  <c r="Z48" i="7"/>
  <c r="C60" i="7"/>
  <c r="C57" i="7"/>
  <c r="C54" i="7"/>
  <c r="C48" i="7"/>
  <c r="Q48" i="7"/>
  <c r="S48" i="7"/>
  <c r="Q49" i="7"/>
  <c r="S49" i="7"/>
  <c r="W48" i="7" s="1"/>
  <c r="V49" i="7"/>
  <c r="Q50" i="7"/>
  <c r="S50" i="7"/>
  <c r="V50" i="7"/>
  <c r="Q51" i="7"/>
  <c r="S51" i="7"/>
  <c r="Q52" i="7"/>
  <c r="S52" i="7"/>
  <c r="Q53" i="7"/>
  <c r="S53" i="7"/>
  <c r="Q54" i="7"/>
  <c r="S54" i="7"/>
  <c r="Q55" i="7"/>
  <c r="S55" i="7"/>
  <c r="W54" i="7" s="1"/>
  <c r="Q56" i="7"/>
  <c r="S56" i="7"/>
  <c r="Q57" i="7"/>
  <c r="S57" i="7"/>
  <c r="Q58" i="7"/>
  <c r="S58" i="7"/>
  <c r="W57" i="7" s="1"/>
  <c r="Q59" i="7"/>
  <c r="S59" i="7"/>
  <c r="Q60" i="7"/>
  <c r="S60" i="7"/>
  <c r="Q61" i="7"/>
  <c r="S61" i="7"/>
  <c r="Q62" i="7"/>
  <c r="S62" i="7"/>
  <c r="Z60" i="6"/>
  <c r="C60" i="6"/>
  <c r="Z57" i="6"/>
  <c r="C57" i="6"/>
  <c r="Z54" i="6"/>
  <c r="C54" i="6"/>
  <c r="Z51" i="6"/>
  <c r="C51" i="6"/>
  <c r="C48" i="6"/>
  <c r="Z48" i="6"/>
  <c r="W60" i="7" l="1"/>
  <c r="K60" i="7"/>
  <c r="K54" i="7"/>
  <c r="W51" i="7"/>
  <c r="K51" i="7"/>
  <c r="K57" i="7"/>
  <c r="K48" i="7"/>
  <c r="C5" i="7"/>
  <c r="AG15" i="7" s="1"/>
  <c r="P5" i="7"/>
  <c r="C6" i="7"/>
  <c r="C21" i="7" s="1"/>
  <c r="P6" i="7"/>
  <c r="C7" i="7"/>
  <c r="AG12" i="7" s="1"/>
  <c r="Q12" i="7"/>
  <c r="S12" i="7"/>
  <c r="Z12" i="7"/>
  <c r="AL12" i="7"/>
  <c r="Q13" i="7"/>
  <c r="S13" i="7"/>
  <c r="V13" i="7"/>
  <c r="Q14" i="7"/>
  <c r="S14" i="7"/>
  <c r="V14" i="7"/>
  <c r="Q15" i="7"/>
  <c r="S15" i="7"/>
  <c r="Z15" i="7"/>
  <c r="AL15" i="7"/>
  <c r="Q16" i="7"/>
  <c r="S16" i="7"/>
  <c r="Q17" i="7"/>
  <c r="S17" i="7"/>
  <c r="Q18" i="7"/>
  <c r="S18" i="7"/>
  <c r="Z18" i="7"/>
  <c r="Q19" i="7"/>
  <c r="S19" i="7"/>
  <c r="Q20" i="7"/>
  <c r="S20" i="7"/>
  <c r="Q21" i="7"/>
  <c r="S21" i="7"/>
  <c r="AG21" i="7"/>
  <c r="Q22" i="7"/>
  <c r="S22" i="7"/>
  <c r="Q23" i="7"/>
  <c r="S23" i="7"/>
  <c r="C24" i="7"/>
  <c r="Q24" i="7"/>
  <c r="S24" i="7"/>
  <c r="Z24" i="7"/>
  <c r="Q25" i="7"/>
  <c r="K24" i="7" s="1"/>
  <c r="S25" i="7"/>
  <c r="Q26" i="7"/>
  <c r="S26" i="7"/>
  <c r="Q27" i="7"/>
  <c r="S27" i="7"/>
  <c r="Z27" i="7"/>
  <c r="AG27" i="7"/>
  <c r="AL27" i="7"/>
  <c r="Q28" i="7"/>
  <c r="S28" i="7"/>
  <c r="Q29" i="7"/>
  <c r="S29" i="7"/>
  <c r="C31" i="7"/>
  <c r="Q31" i="7"/>
  <c r="S31" i="7"/>
  <c r="Z31" i="7"/>
  <c r="AG31" i="7"/>
  <c r="Q32" i="7"/>
  <c r="S32" i="7"/>
  <c r="Q33" i="7"/>
  <c r="S33" i="7"/>
  <c r="Q34" i="7"/>
  <c r="S34" i="7"/>
  <c r="Z34" i="7"/>
  <c r="AG34" i="7"/>
  <c r="Q35" i="7"/>
  <c r="S35" i="7"/>
  <c r="W34" i="7" s="1"/>
  <c r="Q36" i="7"/>
  <c r="S36" i="7"/>
  <c r="Q37" i="7"/>
  <c r="S37" i="7"/>
  <c r="Z37" i="7"/>
  <c r="AL37" i="7"/>
  <c r="Q38" i="7"/>
  <c r="S38" i="7"/>
  <c r="Q39" i="7"/>
  <c r="S39" i="7"/>
  <c r="C40" i="7"/>
  <c r="Q40" i="7"/>
  <c r="S40" i="7"/>
  <c r="Z40" i="7"/>
  <c r="AL40" i="7"/>
  <c r="Q41" i="7"/>
  <c r="S41" i="7"/>
  <c r="Q42" i="7"/>
  <c r="S42" i="7"/>
  <c r="K74" i="7"/>
  <c r="J80" i="7" s="1"/>
  <c r="O74" i="7"/>
  <c r="F80" i="7" s="1"/>
  <c r="P74" i="7"/>
  <c r="T74" i="7"/>
  <c r="F86" i="7" s="1"/>
  <c r="U74" i="7"/>
  <c r="Y74" i="7"/>
  <c r="Z74" i="7"/>
  <c r="AD74" i="7"/>
  <c r="F98" i="7" s="1"/>
  <c r="K75" i="7"/>
  <c r="J81" i="7" s="1"/>
  <c r="O75" i="7"/>
  <c r="F81" i="7" s="1"/>
  <c r="P75" i="7"/>
  <c r="T75" i="7"/>
  <c r="F87" i="7" s="1"/>
  <c r="U75" i="7"/>
  <c r="Y75" i="7"/>
  <c r="Z75" i="7"/>
  <c r="AD75" i="7"/>
  <c r="F99" i="7" s="1"/>
  <c r="K76" i="7"/>
  <c r="J82" i="7" s="1"/>
  <c r="O76" i="7"/>
  <c r="F82" i="7" s="1"/>
  <c r="P76" i="7"/>
  <c r="T76" i="7"/>
  <c r="F88" i="7" s="1"/>
  <c r="U76" i="7"/>
  <c r="Y76" i="7"/>
  <c r="X76" i="7" s="1"/>
  <c r="Z76" i="7"/>
  <c r="J100" i="7" s="1"/>
  <c r="I100" i="7" s="1"/>
  <c r="AD76" i="7"/>
  <c r="B77" i="7"/>
  <c r="K67" i="7" s="1"/>
  <c r="H77" i="7"/>
  <c r="P80" i="7"/>
  <c r="O86" i="7" s="1"/>
  <c r="T80" i="7"/>
  <c r="U80" i="7"/>
  <c r="O92" i="7" s="1"/>
  <c r="Y80" i="7"/>
  <c r="V80" i="7" s="1"/>
  <c r="Z80" i="7"/>
  <c r="AD80" i="7"/>
  <c r="P81" i="7"/>
  <c r="T81" i="7"/>
  <c r="S81" i="7" s="1"/>
  <c r="U81" i="7"/>
  <c r="Y81" i="7"/>
  <c r="V81" i="7" s="1"/>
  <c r="Z81" i="7"/>
  <c r="O99" i="7" s="1"/>
  <c r="AD81" i="7"/>
  <c r="P82" i="7"/>
  <c r="T82" i="7"/>
  <c r="S82" i="7" s="1"/>
  <c r="U82" i="7"/>
  <c r="Y82" i="7"/>
  <c r="K94" i="7" s="1"/>
  <c r="Z82" i="7"/>
  <c r="AD82" i="7"/>
  <c r="B83" i="7"/>
  <c r="P67" i="7" s="1"/>
  <c r="H83" i="7"/>
  <c r="M83" i="7"/>
  <c r="K86" i="7"/>
  <c r="U86" i="7"/>
  <c r="T92" i="7" s="1"/>
  <c r="Y86" i="7"/>
  <c r="X86" i="7" s="1"/>
  <c r="Z86" i="7"/>
  <c r="AD86" i="7"/>
  <c r="O87" i="7"/>
  <c r="U87" i="7"/>
  <c r="T93" i="7" s="1"/>
  <c r="Y87" i="7"/>
  <c r="Z87" i="7"/>
  <c r="AD87" i="7"/>
  <c r="P99" i="7" s="1"/>
  <c r="J88" i="7"/>
  <c r="O88" i="7"/>
  <c r="U88" i="7"/>
  <c r="T94" i="7" s="1"/>
  <c r="S94" i="7" s="1"/>
  <c r="X88" i="7"/>
  <c r="Y88" i="7"/>
  <c r="Z88" i="7"/>
  <c r="AD88" i="7"/>
  <c r="AC88" i="7" s="1"/>
  <c r="B89" i="7"/>
  <c r="U67" i="7" s="1"/>
  <c r="H89" i="7"/>
  <c r="M89" i="7"/>
  <c r="R89" i="7"/>
  <c r="F92" i="7"/>
  <c r="Z92" i="7"/>
  <c r="AD92" i="7"/>
  <c r="U98" i="7" s="1"/>
  <c r="F93" i="7"/>
  <c r="O93" i="7"/>
  <c r="P93" i="7"/>
  <c r="Z93" i="7"/>
  <c r="Y99" i="7" s="1"/>
  <c r="AD93" i="7"/>
  <c r="U99" i="7" s="1"/>
  <c r="F94" i="7"/>
  <c r="J94" i="7"/>
  <c r="I94" i="7" s="1"/>
  <c r="P94" i="7"/>
  <c r="Z94" i="7"/>
  <c r="AD94" i="7"/>
  <c r="U100" i="7" s="1"/>
  <c r="B95" i="7"/>
  <c r="Z67" i="7" s="1"/>
  <c r="H95" i="7"/>
  <c r="M95" i="7"/>
  <c r="R95" i="7"/>
  <c r="W95" i="7"/>
  <c r="O98" i="7"/>
  <c r="P98" i="7"/>
  <c r="Y98" i="7"/>
  <c r="F100" i="7"/>
  <c r="K100" i="7"/>
  <c r="O100" i="7"/>
  <c r="P100" i="7"/>
  <c r="F109" i="7"/>
  <c r="F133" i="7" s="1"/>
  <c r="G109" i="7"/>
  <c r="G133" i="7" s="1"/>
  <c r="I109" i="7"/>
  <c r="I133" i="7" s="1"/>
  <c r="J109" i="7"/>
  <c r="J133" i="7" s="1"/>
  <c r="L109" i="7"/>
  <c r="N109" i="7"/>
  <c r="Q109" i="7"/>
  <c r="R109" i="7"/>
  <c r="R133" i="7" s="1"/>
  <c r="T109" i="7"/>
  <c r="T133" i="7" s="1"/>
  <c r="L133" i="7"/>
  <c r="N133" i="7"/>
  <c r="Q133" i="7"/>
  <c r="CB134" i="7"/>
  <c r="CD135" i="7" s="1"/>
  <c r="CC135" i="7"/>
  <c r="CG135" i="7"/>
  <c r="CJ135" i="7"/>
  <c r="CF136" i="7"/>
  <c r="CI136" i="7"/>
  <c r="CJ136" i="7"/>
  <c r="CH137" i="7"/>
  <c r="CI137" i="7"/>
  <c r="CD138" i="7"/>
  <c r="CH138" i="7"/>
  <c r="CC139" i="7"/>
  <c r="CF139" i="7"/>
  <c r="CB140" i="7"/>
  <c r="CE140" i="7"/>
  <c r="CF140" i="7"/>
  <c r="CD141" i="7"/>
  <c r="CE141" i="7"/>
  <c r="CI141" i="7"/>
  <c r="CD142" i="7"/>
  <c r="CH142" i="7"/>
  <c r="CB143" i="7"/>
  <c r="CG143" i="7"/>
  <c r="CJ143" i="7"/>
  <c r="CB144" i="7"/>
  <c r="CI144" i="7"/>
  <c r="CJ144" i="7"/>
  <c r="CE145" i="7"/>
  <c r="CI145" i="7"/>
  <c r="CD146" i="7"/>
  <c r="CG146" i="7"/>
  <c r="C5" i="6"/>
  <c r="AL21" i="6" s="1"/>
  <c r="P5" i="6"/>
  <c r="C24" i="6" s="1"/>
  <c r="C6" i="6"/>
  <c r="AG18" i="6" s="1"/>
  <c r="P6" i="6"/>
  <c r="B95" i="6" s="1"/>
  <c r="Z67" i="6" s="1"/>
  <c r="C7" i="6"/>
  <c r="AG12" i="6" s="1"/>
  <c r="Q12" i="6"/>
  <c r="S12" i="6"/>
  <c r="Q13" i="6"/>
  <c r="S13" i="6"/>
  <c r="V13" i="6"/>
  <c r="Q14" i="6"/>
  <c r="S14" i="6"/>
  <c r="V14" i="6"/>
  <c r="Q15" i="6"/>
  <c r="S15" i="6"/>
  <c r="Z15" i="6"/>
  <c r="AG15" i="6"/>
  <c r="AL15" i="6"/>
  <c r="Q16" i="6"/>
  <c r="S16" i="6"/>
  <c r="Q17" i="6"/>
  <c r="S17" i="6"/>
  <c r="C18" i="6"/>
  <c r="Q18" i="6"/>
  <c r="S18" i="6"/>
  <c r="Z18" i="6"/>
  <c r="AL18" i="6"/>
  <c r="Q19" i="6"/>
  <c r="S19" i="6"/>
  <c r="Q20" i="6"/>
  <c r="S20" i="6"/>
  <c r="C21" i="6"/>
  <c r="Q21" i="6"/>
  <c r="S21" i="6"/>
  <c r="Z21" i="6"/>
  <c r="Q22" i="6"/>
  <c r="S22" i="6"/>
  <c r="Q23" i="6"/>
  <c r="S23" i="6"/>
  <c r="Q24" i="6"/>
  <c r="S24" i="6"/>
  <c r="AL24" i="6"/>
  <c r="Q25" i="6"/>
  <c r="S25" i="6"/>
  <c r="Q26" i="6"/>
  <c r="S26" i="6"/>
  <c r="C27" i="6"/>
  <c r="Q27" i="6"/>
  <c r="S27" i="6"/>
  <c r="Z27" i="6"/>
  <c r="Q28" i="6"/>
  <c r="S28" i="6"/>
  <c r="Q29" i="6"/>
  <c r="S29" i="6"/>
  <c r="C31" i="6"/>
  <c r="Q31" i="6"/>
  <c r="S31" i="6"/>
  <c r="AL31" i="6"/>
  <c r="Q32" i="6"/>
  <c r="S32" i="6"/>
  <c r="Q33" i="6"/>
  <c r="S33" i="6"/>
  <c r="Q34" i="6"/>
  <c r="S34" i="6"/>
  <c r="Q35" i="6"/>
  <c r="S35" i="6"/>
  <c r="Q36" i="6"/>
  <c r="S36" i="6"/>
  <c r="C37" i="6"/>
  <c r="Q37" i="6"/>
  <c r="S37" i="6"/>
  <c r="AL37" i="6"/>
  <c r="Q38" i="6"/>
  <c r="S38" i="6"/>
  <c r="Q39" i="6"/>
  <c r="S39" i="6"/>
  <c r="Q40" i="6"/>
  <c r="S40" i="6"/>
  <c r="Z40" i="6"/>
  <c r="AG40" i="6"/>
  <c r="AL40" i="6"/>
  <c r="Q41" i="6"/>
  <c r="K40" i="6" s="1"/>
  <c r="S41" i="6"/>
  <c r="Q42" i="6"/>
  <c r="S42" i="6"/>
  <c r="Q48" i="6"/>
  <c r="S48" i="6"/>
  <c r="Q49" i="6"/>
  <c r="S49" i="6"/>
  <c r="V49" i="6"/>
  <c r="Q50" i="6"/>
  <c r="S50" i="6"/>
  <c r="V50" i="6"/>
  <c r="Q51" i="6"/>
  <c r="S51" i="6"/>
  <c r="Q52" i="6"/>
  <c r="S52" i="6"/>
  <c r="Q53" i="6"/>
  <c r="K51" i="6" s="1"/>
  <c r="S53" i="6"/>
  <c r="Q54" i="6"/>
  <c r="S54" i="6"/>
  <c r="Q55" i="6"/>
  <c r="S55" i="6"/>
  <c r="Q56" i="6"/>
  <c r="S56" i="6"/>
  <c r="Q57" i="6"/>
  <c r="S57" i="6"/>
  <c r="Q58" i="6"/>
  <c r="S58" i="6"/>
  <c r="Q59" i="6"/>
  <c r="S59" i="6"/>
  <c r="Q60" i="6"/>
  <c r="S60" i="6"/>
  <c r="Q61" i="6"/>
  <c r="S61" i="6"/>
  <c r="Q62" i="6"/>
  <c r="S62" i="6"/>
  <c r="F67" i="6"/>
  <c r="B71" i="6"/>
  <c r="K74" i="6"/>
  <c r="J80" i="6" s="1"/>
  <c r="O74" i="6"/>
  <c r="L74" i="6" s="1"/>
  <c r="P74" i="6"/>
  <c r="J86" i="6" s="1"/>
  <c r="T74" i="6"/>
  <c r="S74" i="6" s="1"/>
  <c r="U74" i="6"/>
  <c r="J92" i="6" s="1"/>
  <c r="Y74" i="6"/>
  <c r="Z74" i="6"/>
  <c r="J109" i="6" s="1"/>
  <c r="J133" i="6" s="1"/>
  <c r="AD74" i="6"/>
  <c r="F98" i="6" s="1"/>
  <c r="K75" i="6"/>
  <c r="J81" i="6" s="1"/>
  <c r="O75" i="6"/>
  <c r="L75" i="6" s="1"/>
  <c r="P75" i="6"/>
  <c r="J87" i="6" s="1"/>
  <c r="T75" i="6"/>
  <c r="S75" i="6" s="1"/>
  <c r="U75" i="6"/>
  <c r="Y75" i="6"/>
  <c r="Z75" i="6"/>
  <c r="J99" i="6" s="1"/>
  <c r="AD75" i="6"/>
  <c r="F99" i="6" s="1"/>
  <c r="K76" i="6"/>
  <c r="J82" i="6" s="1"/>
  <c r="O76" i="6"/>
  <c r="N76" i="6" s="1"/>
  <c r="P76" i="6"/>
  <c r="T76" i="6"/>
  <c r="S76" i="6" s="1"/>
  <c r="U76" i="6"/>
  <c r="Y76" i="6"/>
  <c r="X76" i="6" s="1"/>
  <c r="Z76" i="6"/>
  <c r="AD76" i="6"/>
  <c r="AC76" i="6" s="1"/>
  <c r="B77" i="6"/>
  <c r="K67" i="6" s="1"/>
  <c r="H77" i="6"/>
  <c r="P80" i="6"/>
  <c r="T80" i="6"/>
  <c r="U80" i="6"/>
  <c r="O92" i="6" s="1"/>
  <c r="N92" i="6" s="1"/>
  <c r="Y80" i="6"/>
  <c r="Z80" i="6"/>
  <c r="O98" i="6" s="1"/>
  <c r="N98" i="6" s="1"/>
  <c r="AD80" i="6"/>
  <c r="K98" i="6" s="1"/>
  <c r="P81" i="6"/>
  <c r="T81" i="6"/>
  <c r="S81" i="6" s="1"/>
  <c r="U81" i="6"/>
  <c r="O93" i="6" s="1"/>
  <c r="N93" i="6" s="1"/>
  <c r="Y81" i="6"/>
  <c r="Z81" i="6"/>
  <c r="AD81" i="6"/>
  <c r="K99" i="6" s="1"/>
  <c r="F82" i="6"/>
  <c r="P82" i="6"/>
  <c r="T82" i="6"/>
  <c r="K88" i="6" s="1"/>
  <c r="U82" i="6"/>
  <c r="Y82" i="6"/>
  <c r="K94" i="6" s="1"/>
  <c r="Z82" i="6"/>
  <c r="AD82" i="6"/>
  <c r="B83" i="6"/>
  <c r="P67" i="6" s="1"/>
  <c r="H83" i="6"/>
  <c r="M83" i="6"/>
  <c r="F86" i="6"/>
  <c r="K86" i="6"/>
  <c r="U86" i="6"/>
  <c r="Y86" i="6"/>
  <c r="P92" i="6" s="1"/>
  <c r="Z86" i="6"/>
  <c r="T98" i="6" s="1"/>
  <c r="AD86" i="6"/>
  <c r="P98" i="6" s="1"/>
  <c r="U87" i="6"/>
  <c r="Y87" i="6"/>
  <c r="P93" i="6" s="1"/>
  <c r="Z87" i="6"/>
  <c r="T99" i="6" s="1"/>
  <c r="Q99" i="6" s="1"/>
  <c r="AD87" i="6"/>
  <c r="F88" i="6"/>
  <c r="J88" i="6"/>
  <c r="U88" i="6"/>
  <c r="T94" i="6" s="1"/>
  <c r="S94" i="6" s="1"/>
  <c r="Y88" i="6"/>
  <c r="Z88" i="6"/>
  <c r="AD88" i="6"/>
  <c r="AC88" i="6" s="1"/>
  <c r="H89" i="6"/>
  <c r="M89" i="6"/>
  <c r="R89" i="6"/>
  <c r="K92" i="6"/>
  <c r="Z92" i="6"/>
  <c r="M109" i="6" s="1"/>
  <c r="M133" i="6" s="1"/>
  <c r="AD92" i="6"/>
  <c r="J93" i="6"/>
  <c r="K93" i="6"/>
  <c r="Z93" i="6"/>
  <c r="AD93" i="6"/>
  <c r="AC93" i="6" s="1"/>
  <c r="J94" i="6"/>
  <c r="O94" i="6"/>
  <c r="P94" i="6"/>
  <c r="Z94" i="6"/>
  <c r="Y100" i="6" s="1"/>
  <c r="AD94" i="6"/>
  <c r="U100" i="6" s="1"/>
  <c r="H95" i="6"/>
  <c r="M95" i="6"/>
  <c r="R95" i="6"/>
  <c r="W95" i="6"/>
  <c r="Y98" i="6"/>
  <c r="O99" i="6"/>
  <c r="N99" i="6" s="1"/>
  <c r="P99" i="6"/>
  <c r="Y99" i="6"/>
  <c r="J100" i="6"/>
  <c r="K100" i="6"/>
  <c r="O100" i="6"/>
  <c r="T100" i="6"/>
  <c r="G109" i="6"/>
  <c r="I109" i="6"/>
  <c r="I133" i="6" s="1"/>
  <c r="L109" i="6"/>
  <c r="L133" i="6" s="1"/>
  <c r="N109" i="6"/>
  <c r="N133" i="6" s="1"/>
  <c r="O109" i="6"/>
  <c r="O133" i="6" s="1"/>
  <c r="Q109" i="6"/>
  <c r="G133" i="6"/>
  <c r="Q133" i="6"/>
  <c r="CB134" i="6"/>
  <c r="CC135" i="6" s="1"/>
  <c r="CG135" i="6"/>
  <c r="CF136" i="6"/>
  <c r="CD137" i="6"/>
  <c r="CD138" i="6"/>
  <c r="CC139" i="6"/>
  <c r="CB140" i="6"/>
  <c r="CI140" i="6"/>
  <c r="CI141" i="6"/>
  <c r="CG142" i="6"/>
  <c r="CI142" i="6"/>
  <c r="CF143" i="6"/>
  <c r="CE144" i="6"/>
  <c r="CG144" i="6"/>
  <c r="CE145" i="6"/>
  <c r="CF145" i="6"/>
  <c r="CE146" i="6"/>
  <c r="Q98" i="6" l="1"/>
  <c r="K87" i="7"/>
  <c r="Q76" i="7"/>
  <c r="R109" i="6"/>
  <c r="R133" i="6" s="1"/>
  <c r="K87" i="6"/>
  <c r="Q76" i="6"/>
  <c r="K60" i="6"/>
  <c r="C40" i="6"/>
  <c r="Z31" i="6"/>
  <c r="AL27" i="6"/>
  <c r="AL12" i="6"/>
  <c r="CF144" i="7"/>
  <c r="CC142" i="7"/>
  <c r="CG139" i="7"/>
  <c r="CE137" i="7"/>
  <c r="CB135" i="7"/>
  <c r="Q94" i="7"/>
  <c r="K88" i="7"/>
  <c r="N88" i="7" s="1"/>
  <c r="C18" i="7"/>
  <c r="F100" i="6"/>
  <c r="Z34" i="6"/>
  <c r="AG31" i="6"/>
  <c r="CD146" i="6"/>
  <c r="CH143" i="6"/>
  <c r="CH141" i="6"/>
  <c r="CC138" i="6"/>
  <c r="CB133" i="6"/>
  <c r="E83" i="6" s="1"/>
  <c r="CC146" i="6"/>
  <c r="CG143" i="6"/>
  <c r="CJ140" i="6"/>
  <c r="CE137" i="6"/>
  <c r="J98" i="6"/>
  <c r="F87" i="6"/>
  <c r="G87" i="6" s="1"/>
  <c r="W40" i="6"/>
  <c r="AG27" i="6"/>
  <c r="Z12" i="6"/>
  <c r="AC82" i="7"/>
  <c r="AC81" i="7"/>
  <c r="AA76" i="7"/>
  <c r="N76" i="7"/>
  <c r="W27" i="7"/>
  <c r="S100" i="6"/>
  <c r="P92" i="7"/>
  <c r="Q92" i="7" s="1"/>
  <c r="AA88" i="7"/>
  <c r="W15" i="7"/>
  <c r="P100" i="6"/>
  <c r="L94" i="6"/>
  <c r="K89" i="6" s="1"/>
  <c r="Z24" i="6"/>
  <c r="AG21" i="6"/>
  <c r="CD145" i="6"/>
  <c r="CH142" i="6"/>
  <c r="CJ139" i="6"/>
  <c r="CE136" i="6"/>
  <c r="L100" i="6"/>
  <c r="AC92" i="6"/>
  <c r="B89" i="6"/>
  <c r="U67" i="6" s="1"/>
  <c r="AA82" i="6"/>
  <c r="K54" i="6"/>
  <c r="CH145" i="7"/>
  <c r="CC143" i="7"/>
  <c r="CJ140" i="7"/>
  <c r="CG138" i="7"/>
  <c r="CB136" i="7"/>
  <c r="T100" i="7"/>
  <c r="S100" i="7" s="1"/>
  <c r="V88" i="7"/>
  <c r="X87" i="7"/>
  <c r="AL24" i="7"/>
  <c r="C37" i="7"/>
  <c r="I94" i="6"/>
  <c r="Q100" i="7"/>
  <c r="CF144" i="6"/>
  <c r="CJ141" i="6"/>
  <c r="CB139" i="6"/>
  <c r="CF135" i="6"/>
  <c r="I100" i="6"/>
  <c r="F94" i="6"/>
  <c r="S80" i="6"/>
  <c r="V75" i="6"/>
  <c r="V74" i="6"/>
  <c r="U71" i="6" s="1"/>
  <c r="K57" i="6"/>
  <c r="Z37" i="6"/>
  <c r="AG34" i="6"/>
  <c r="W27" i="6"/>
  <c r="AA94" i="7"/>
  <c r="Q93" i="7"/>
  <c r="S76" i="7"/>
  <c r="Z21" i="7"/>
  <c r="W60" i="6"/>
  <c r="W57" i="6"/>
  <c r="W54" i="6"/>
  <c r="W51" i="6"/>
  <c r="W48" i="6"/>
  <c r="AA82" i="7"/>
  <c r="AA81" i="7"/>
  <c r="AA80" i="7"/>
  <c r="Z77" i="7" s="1"/>
  <c r="L100" i="7"/>
  <c r="W40" i="7"/>
  <c r="U109" i="7"/>
  <c r="U133" i="7" s="1"/>
  <c r="K40" i="7"/>
  <c r="V76" i="7"/>
  <c r="V75" i="7"/>
  <c r="V74" i="7"/>
  <c r="G94" i="7"/>
  <c r="W37" i="7"/>
  <c r="K37" i="7"/>
  <c r="AC81" i="6"/>
  <c r="AA81" i="6"/>
  <c r="L99" i="6"/>
  <c r="AA87" i="7"/>
  <c r="AA86" i="7"/>
  <c r="K34" i="7"/>
  <c r="V82" i="7"/>
  <c r="X81" i="7"/>
  <c r="X80" i="7"/>
  <c r="K31" i="7"/>
  <c r="W31" i="7"/>
  <c r="Q75" i="7"/>
  <c r="Q74" i="7"/>
  <c r="K27" i="7"/>
  <c r="AC93" i="7"/>
  <c r="AA93" i="7"/>
  <c r="AC92" i="7"/>
  <c r="AA92" i="7"/>
  <c r="Z89" i="7" s="1"/>
  <c r="W24" i="7"/>
  <c r="Q82" i="7"/>
  <c r="Q81" i="7"/>
  <c r="P77" i="7" s="1"/>
  <c r="Q80" i="7"/>
  <c r="L88" i="7"/>
  <c r="W21" i="7"/>
  <c r="L87" i="7"/>
  <c r="K109" i="7"/>
  <c r="K133" i="7" s="1"/>
  <c r="K21" i="7"/>
  <c r="L86" i="7"/>
  <c r="AC76" i="7"/>
  <c r="AA75" i="7"/>
  <c r="AA74" i="7"/>
  <c r="G100" i="7"/>
  <c r="K18" i="7"/>
  <c r="W18" i="7"/>
  <c r="V87" i="7"/>
  <c r="S93" i="7"/>
  <c r="V86" i="7"/>
  <c r="U83" i="7" s="1"/>
  <c r="S92" i="7"/>
  <c r="P89" i="7"/>
  <c r="Y83" i="7"/>
  <c r="K15" i="7"/>
  <c r="L76" i="7"/>
  <c r="L75" i="7"/>
  <c r="L74" i="7"/>
  <c r="G82" i="7"/>
  <c r="W12" i="7"/>
  <c r="K12" i="7"/>
  <c r="AA88" i="6"/>
  <c r="AA87" i="6"/>
  <c r="V82" i="6"/>
  <c r="V81" i="6"/>
  <c r="V76" i="6"/>
  <c r="W37" i="6"/>
  <c r="W34" i="6"/>
  <c r="W31" i="6"/>
  <c r="Q100" i="6"/>
  <c r="S99" i="6"/>
  <c r="G94" i="6"/>
  <c r="L93" i="6"/>
  <c r="K37" i="6"/>
  <c r="K34" i="6"/>
  <c r="K31" i="6"/>
  <c r="AA93" i="6"/>
  <c r="V88" i="6"/>
  <c r="V87" i="6"/>
  <c r="K109" i="6"/>
  <c r="K133" i="6" s="1"/>
  <c r="Q81" i="6"/>
  <c r="AA76" i="6"/>
  <c r="L76" i="6"/>
  <c r="AA75" i="6"/>
  <c r="Q75" i="6"/>
  <c r="I87" i="6"/>
  <c r="W24" i="6"/>
  <c r="W21" i="6"/>
  <c r="W18" i="6"/>
  <c r="W15" i="6"/>
  <c r="G100" i="6"/>
  <c r="V100" i="6"/>
  <c r="Q94" i="6"/>
  <c r="G88" i="6"/>
  <c r="G82" i="6"/>
  <c r="K27" i="6"/>
  <c r="K24" i="6"/>
  <c r="K21" i="6"/>
  <c r="K18" i="6"/>
  <c r="K15" i="6"/>
  <c r="W12" i="6"/>
  <c r="K12" i="6"/>
  <c r="AC80" i="6"/>
  <c r="AA80" i="6"/>
  <c r="L98" i="6"/>
  <c r="AA86" i="6"/>
  <c r="Z83" i="6" s="1"/>
  <c r="S98" i="6"/>
  <c r="V80" i="6"/>
  <c r="U77" i="6" s="1"/>
  <c r="L92" i="6"/>
  <c r="Q74" i="6"/>
  <c r="P71" i="6" s="1"/>
  <c r="I86" i="6"/>
  <c r="AA92" i="6"/>
  <c r="Q80" i="6"/>
  <c r="AA74" i="6"/>
  <c r="Z71" i="6" s="1"/>
  <c r="V86" i="6"/>
  <c r="AL71" i="6"/>
  <c r="Z83" i="7"/>
  <c r="P71" i="7"/>
  <c r="I81" i="7"/>
  <c r="G81" i="7"/>
  <c r="AL77" i="7"/>
  <c r="I80" i="7"/>
  <c r="G80" i="7"/>
  <c r="K71" i="7"/>
  <c r="T89" i="7"/>
  <c r="T91" i="7" s="1"/>
  <c r="G88" i="7"/>
  <c r="I88" i="7"/>
  <c r="Z71" i="7"/>
  <c r="X98" i="7"/>
  <c r="V98" i="7"/>
  <c r="K83" i="7"/>
  <c r="U77" i="7"/>
  <c r="X99" i="7"/>
  <c r="V99" i="7"/>
  <c r="U71" i="7"/>
  <c r="CF146" i="7"/>
  <c r="CG145" i="7"/>
  <c r="CH144" i="7"/>
  <c r="CI143" i="7"/>
  <c r="CJ142" i="7"/>
  <c r="CB142" i="7"/>
  <c r="CC141" i="7"/>
  <c r="CD140" i="7"/>
  <c r="CE139" i="7"/>
  <c r="CF138" i="7"/>
  <c r="CG137" i="7"/>
  <c r="CI135" i="7"/>
  <c r="CH134" i="7"/>
  <c r="P109" i="7"/>
  <c r="P133" i="7" s="1"/>
  <c r="H109" i="7"/>
  <c r="H133" i="7" s="1"/>
  <c r="K99" i="7"/>
  <c r="K98" i="7"/>
  <c r="K93" i="7"/>
  <c r="K92" i="7"/>
  <c r="J87" i="7"/>
  <c r="I87" i="7" s="1"/>
  <c r="J86" i="7"/>
  <c r="I86" i="7" s="1"/>
  <c r="J83" i="7" s="1"/>
  <c r="AC75" i="7"/>
  <c r="S75" i="7"/>
  <c r="AC74" i="7"/>
  <c r="S74" i="7"/>
  <c r="B71" i="7"/>
  <c r="F67" i="7" s="1"/>
  <c r="AL31" i="7"/>
  <c r="AL18" i="7"/>
  <c r="CH136" i="7"/>
  <c r="CE146" i="7"/>
  <c r="CF145" i="7"/>
  <c r="CG144" i="7"/>
  <c r="CH143" i="7"/>
  <c r="CI142" i="7"/>
  <c r="CJ141" i="7"/>
  <c r="CB141" i="7"/>
  <c r="CC140" i="7"/>
  <c r="CD139" i="7"/>
  <c r="CE138" i="7"/>
  <c r="CF137" i="7"/>
  <c r="CG136" i="7"/>
  <c r="CH135" i="7"/>
  <c r="CE134" i="7"/>
  <c r="O109" i="7"/>
  <c r="O133" i="7" s="1"/>
  <c r="T99" i="7"/>
  <c r="S99" i="7" s="1"/>
  <c r="J99" i="7"/>
  <c r="I99" i="7" s="1"/>
  <c r="T98" i="7"/>
  <c r="S98" i="7" s="1"/>
  <c r="J98" i="7"/>
  <c r="I98" i="7" s="1"/>
  <c r="J93" i="7"/>
  <c r="I93" i="7" s="1"/>
  <c r="J92" i="7"/>
  <c r="I92" i="7" s="1"/>
  <c r="AG37" i="7"/>
  <c r="AG24" i="7"/>
  <c r="AG18" i="7"/>
  <c r="C12" i="7"/>
  <c r="CC146" i="7"/>
  <c r="CD145" i="7"/>
  <c r="CE144" i="7"/>
  <c r="CF143" i="7"/>
  <c r="CG142" i="7"/>
  <c r="CH141" i="7"/>
  <c r="CI140" i="7"/>
  <c r="CJ139" i="7"/>
  <c r="CB139" i="7"/>
  <c r="CC138" i="7"/>
  <c r="CD137" i="7"/>
  <c r="CE136" i="7"/>
  <c r="CF135" i="7"/>
  <c r="CB133" i="7"/>
  <c r="M109" i="7"/>
  <c r="M133" i="7" s="1"/>
  <c r="Y100" i="7"/>
  <c r="X100" i="7" s="1"/>
  <c r="O94" i="7"/>
  <c r="N94" i="7" s="1"/>
  <c r="AC80" i="7"/>
  <c r="AD77" i="7" s="1"/>
  <c r="S80" i="7"/>
  <c r="T77" i="7" s="1"/>
  <c r="AL71" i="7"/>
  <c r="C27" i="7"/>
  <c r="C15" i="7"/>
  <c r="C34" i="7" s="1"/>
  <c r="CB146" i="7"/>
  <c r="CC145" i="7"/>
  <c r="CD144" i="7"/>
  <c r="CE143" i="7"/>
  <c r="CF142" i="7"/>
  <c r="CG141" i="7"/>
  <c r="CH140" i="7"/>
  <c r="CI139" i="7"/>
  <c r="CJ138" i="7"/>
  <c r="CB138" i="7"/>
  <c r="CC137" i="7"/>
  <c r="CD136" i="7"/>
  <c r="CE135" i="7"/>
  <c r="N100" i="7"/>
  <c r="AC94" i="7"/>
  <c r="AD89" i="7" s="1"/>
  <c r="X75" i="7"/>
  <c r="N75" i="7"/>
  <c r="X74" i="7"/>
  <c r="N74" i="7"/>
  <c r="AL34" i="7"/>
  <c r="AL21" i="7"/>
  <c r="CJ145" i="7"/>
  <c r="CB145" i="7"/>
  <c r="CC144" i="7"/>
  <c r="CD143" i="7"/>
  <c r="CE142" i="7"/>
  <c r="CF141" i="7"/>
  <c r="CG140" i="7"/>
  <c r="CH139" i="7"/>
  <c r="CI138" i="7"/>
  <c r="CJ137" i="7"/>
  <c r="CB137" i="7"/>
  <c r="CC136" i="7"/>
  <c r="AC87" i="7"/>
  <c r="N87" i="7"/>
  <c r="AC86" i="7"/>
  <c r="N86" i="7"/>
  <c r="X82" i="7"/>
  <c r="Y77" i="7" s="1"/>
  <c r="I82" i="7"/>
  <c r="AG40" i="7"/>
  <c r="G99" i="6"/>
  <c r="I99" i="6"/>
  <c r="K95" i="6"/>
  <c r="U83" i="6"/>
  <c r="I98" i="6"/>
  <c r="G98" i="6"/>
  <c r="K71" i="6"/>
  <c r="T71" i="6"/>
  <c r="T73" i="6" s="1"/>
  <c r="X100" i="6"/>
  <c r="Z77" i="6"/>
  <c r="P95" i="6"/>
  <c r="G86" i="6"/>
  <c r="F83" i="6" s="1"/>
  <c r="CH145" i="6"/>
  <c r="CB143" i="6"/>
  <c r="CD141" i="6"/>
  <c r="CG138" i="6"/>
  <c r="CI136" i="6"/>
  <c r="CB135" i="6"/>
  <c r="X88" i="6"/>
  <c r="I88" i="6"/>
  <c r="J83" i="6" s="1"/>
  <c r="X81" i="6"/>
  <c r="X80" i="6"/>
  <c r="CG146" i="6"/>
  <c r="CI144" i="6"/>
  <c r="CJ143" i="6"/>
  <c r="CC142" i="6"/>
  <c r="CE140" i="6"/>
  <c r="CF139" i="6"/>
  <c r="CH137" i="6"/>
  <c r="CJ135" i="6"/>
  <c r="CF146" i="6"/>
  <c r="CG145" i="6"/>
  <c r="CH144" i="6"/>
  <c r="CI143" i="6"/>
  <c r="CJ142" i="6"/>
  <c r="CB142" i="6"/>
  <c r="CC141" i="6"/>
  <c r="CD140" i="6"/>
  <c r="CE139" i="6"/>
  <c r="CF138" i="6"/>
  <c r="CG137" i="6"/>
  <c r="CH136" i="6"/>
  <c r="CI135" i="6"/>
  <c r="CH134" i="6"/>
  <c r="P109" i="6"/>
  <c r="P133" i="6" s="1"/>
  <c r="H109" i="6"/>
  <c r="H133" i="6" s="1"/>
  <c r="U99" i="6"/>
  <c r="V99" i="6" s="1"/>
  <c r="U98" i="6"/>
  <c r="V98" i="6" s="1"/>
  <c r="AC75" i="6"/>
  <c r="AC74" i="6"/>
  <c r="CB141" i="6"/>
  <c r="CC140" i="6"/>
  <c r="CD139" i="6"/>
  <c r="CE138" i="6"/>
  <c r="CF137" i="6"/>
  <c r="CG136" i="6"/>
  <c r="CH135" i="6"/>
  <c r="CE134" i="6"/>
  <c r="E95" i="6"/>
  <c r="T93" i="6"/>
  <c r="S93" i="6" s="1"/>
  <c r="T92" i="6"/>
  <c r="S92" i="6" s="1"/>
  <c r="X87" i="6"/>
  <c r="X86" i="6"/>
  <c r="AC82" i="6"/>
  <c r="AD77" i="6" s="1"/>
  <c r="AD79" i="6" s="1"/>
  <c r="S82" i="6"/>
  <c r="T77" i="6" s="1"/>
  <c r="F81" i="6"/>
  <c r="F80" i="6"/>
  <c r="AG37" i="6"/>
  <c r="AG24" i="6"/>
  <c r="C12" i="6"/>
  <c r="F109" i="6"/>
  <c r="F133" i="6" s="1"/>
  <c r="O88" i="6"/>
  <c r="N88" i="6" s="1"/>
  <c r="Q82" i="6"/>
  <c r="P77" i="6" s="1"/>
  <c r="C15" i="6"/>
  <c r="C34" i="6" s="1"/>
  <c r="E77" i="6"/>
  <c r="CB146" i="6"/>
  <c r="CC145" i="6"/>
  <c r="CD144" i="6"/>
  <c r="CE143" i="6"/>
  <c r="CF142" i="6"/>
  <c r="CG141" i="6"/>
  <c r="CH140" i="6"/>
  <c r="CI139" i="6"/>
  <c r="CJ138" i="6"/>
  <c r="CB138" i="6"/>
  <c r="CC137" i="6"/>
  <c r="CD136" i="6"/>
  <c r="CE135" i="6"/>
  <c r="U109" i="6"/>
  <c r="U133" i="6" s="1"/>
  <c r="N100" i="6"/>
  <c r="O95" i="6" s="1"/>
  <c r="O97" i="6" s="1"/>
  <c r="AC94" i="6"/>
  <c r="N94" i="6"/>
  <c r="O89" i="6" s="1"/>
  <c r="F93" i="6"/>
  <c r="G93" i="6" s="1"/>
  <c r="F92" i="6"/>
  <c r="I92" i="6" s="1"/>
  <c r="O87" i="6"/>
  <c r="N87" i="6" s="1"/>
  <c r="O86" i="6"/>
  <c r="N86" i="6" s="1"/>
  <c r="X75" i="6"/>
  <c r="N75" i="6"/>
  <c r="X74" i="6"/>
  <c r="Y71" i="6" s="1"/>
  <c r="N74" i="6"/>
  <c r="AL34" i="6"/>
  <c r="CB145" i="6"/>
  <c r="CD143" i="6"/>
  <c r="CF141" i="6"/>
  <c r="CH139" i="6"/>
  <c r="CI138" i="6"/>
  <c r="CB137" i="6"/>
  <c r="CC136" i="6"/>
  <c r="CD135" i="6"/>
  <c r="T109" i="6"/>
  <c r="T133" i="6" s="1"/>
  <c r="AA94" i="6"/>
  <c r="Z89" i="6" s="1"/>
  <c r="AC87" i="6"/>
  <c r="AC86" i="6"/>
  <c r="AD83" i="6" s="1"/>
  <c r="X82" i="6"/>
  <c r="I82" i="6"/>
  <c r="CJ145" i="6"/>
  <c r="CC144" i="6"/>
  <c r="CE142" i="6"/>
  <c r="CG140" i="6"/>
  <c r="CJ137" i="6"/>
  <c r="CI145" i="6"/>
  <c r="CJ144" i="6"/>
  <c r="CB144" i="6"/>
  <c r="CC143" i="6"/>
  <c r="CD142" i="6"/>
  <c r="CE141" i="6"/>
  <c r="CF140" i="6"/>
  <c r="CG139" i="6"/>
  <c r="CH138" i="6"/>
  <c r="CI137" i="6"/>
  <c r="CJ136" i="6"/>
  <c r="CB136" i="6"/>
  <c r="E89" i="6" l="1"/>
  <c r="E71" i="6"/>
  <c r="J95" i="7"/>
  <c r="AD71" i="7"/>
  <c r="AD73" i="7" s="1"/>
  <c r="AD85" i="6"/>
  <c r="O71" i="7"/>
  <c r="T95" i="7"/>
  <c r="Y83" i="6"/>
  <c r="U84" i="6" s="1"/>
  <c r="U95" i="6"/>
  <c r="U96" i="6" s="1"/>
  <c r="Y71" i="7"/>
  <c r="O91" i="6"/>
  <c r="F95" i="6"/>
  <c r="F77" i="7"/>
  <c r="O71" i="6"/>
  <c r="Y73" i="6"/>
  <c r="AD89" i="6"/>
  <c r="AD91" i="6" s="1"/>
  <c r="Y79" i="7"/>
  <c r="J89" i="7"/>
  <c r="T95" i="6"/>
  <c r="P96" i="6" s="1"/>
  <c r="Z78" i="7"/>
  <c r="G93" i="7"/>
  <c r="U72" i="7"/>
  <c r="Q99" i="7"/>
  <c r="Y95" i="7"/>
  <c r="P78" i="7"/>
  <c r="Y85" i="7"/>
  <c r="U84" i="7"/>
  <c r="P90" i="7"/>
  <c r="Y77" i="6"/>
  <c r="Y79" i="6" s="1"/>
  <c r="X99" i="6"/>
  <c r="T79" i="6"/>
  <c r="Z90" i="6"/>
  <c r="L87" i="6"/>
  <c r="AL95" i="6"/>
  <c r="X98" i="6"/>
  <c r="Y95" i="6" s="1"/>
  <c r="Y97" i="6" s="1"/>
  <c r="AD91" i="7"/>
  <c r="Z90" i="7"/>
  <c r="O83" i="7"/>
  <c r="O85" i="7" s="1"/>
  <c r="T79" i="7"/>
  <c r="N93" i="7"/>
  <c r="L93" i="7"/>
  <c r="O73" i="7"/>
  <c r="N99" i="7"/>
  <c r="L99" i="7"/>
  <c r="L94" i="7"/>
  <c r="AD83" i="7"/>
  <c r="AD85" i="7" s="1"/>
  <c r="AD79" i="7"/>
  <c r="T71" i="7"/>
  <c r="T73" i="7" s="1"/>
  <c r="N98" i="7"/>
  <c r="O95" i="7" s="1"/>
  <c r="L98" i="7"/>
  <c r="K95" i="7" s="1"/>
  <c r="G92" i="7"/>
  <c r="F89" i="7" s="1"/>
  <c r="J91" i="7" s="1"/>
  <c r="Y73" i="7"/>
  <c r="K72" i="7"/>
  <c r="AH75" i="7"/>
  <c r="AQ71" i="7"/>
  <c r="V100" i="7"/>
  <c r="U95" i="7" s="1"/>
  <c r="U96" i="7" s="1"/>
  <c r="G87" i="7"/>
  <c r="E83" i="7"/>
  <c r="E77" i="7"/>
  <c r="E95" i="7"/>
  <c r="E71" i="7"/>
  <c r="E89" i="7"/>
  <c r="AL83" i="7"/>
  <c r="AL95" i="7"/>
  <c r="AH81" i="7"/>
  <c r="P72" i="7"/>
  <c r="G86" i="7"/>
  <c r="F83" i="7" s="1"/>
  <c r="J85" i="7" s="1"/>
  <c r="AG83" i="7" s="1"/>
  <c r="G98" i="7"/>
  <c r="J77" i="7"/>
  <c r="AL89" i="7"/>
  <c r="AV89" i="7" s="1"/>
  <c r="N92" i="7"/>
  <c r="O89" i="7" s="1"/>
  <c r="AJ93" i="7" s="1"/>
  <c r="L92" i="7"/>
  <c r="U78" i="7"/>
  <c r="Z72" i="7"/>
  <c r="G99" i="7"/>
  <c r="Q98" i="7"/>
  <c r="P95" i="7" s="1"/>
  <c r="P96" i="7" s="1"/>
  <c r="J85" i="6"/>
  <c r="AL77" i="6"/>
  <c r="G80" i="6"/>
  <c r="I80" i="6"/>
  <c r="G81" i="6"/>
  <c r="I81" i="6"/>
  <c r="AD71" i="6"/>
  <c r="AJ75" i="6" s="1"/>
  <c r="AH71" i="6" s="1"/>
  <c r="AZ71" i="6" s="1"/>
  <c r="I93" i="6"/>
  <c r="J89" i="6" s="1"/>
  <c r="P72" i="6"/>
  <c r="K90" i="6"/>
  <c r="F84" i="6"/>
  <c r="Z78" i="6"/>
  <c r="K72" i="6"/>
  <c r="AH75" i="6"/>
  <c r="U72" i="6"/>
  <c r="U78" i="6"/>
  <c r="O83" i="6"/>
  <c r="AL83" i="6"/>
  <c r="L86" i="6"/>
  <c r="Y85" i="6"/>
  <c r="P78" i="6"/>
  <c r="Q93" i="6"/>
  <c r="AL89" i="6"/>
  <c r="AV89" i="6" s="1"/>
  <c r="G92" i="6"/>
  <c r="F89" i="6" s="1"/>
  <c r="T97" i="6"/>
  <c r="J95" i="6"/>
  <c r="Q92" i="6"/>
  <c r="Z84" i="6"/>
  <c r="O73" i="6"/>
  <c r="K96" i="6"/>
  <c r="T89" i="6"/>
  <c r="L88" i="6"/>
  <c r="Y97" i="7" l="1"/>
  <c r="AH99" i="6"/>
  <c r="AQ71" i="6"/>
  <c r="K96" i="7"/>
  <c r="Z84" i="7"/>
  <c r="AV95" i="7"/>
  <c r="F95" i="7"/>
  <c r="J97" i="7" s="1"/>
  <c r="AG95" i="7" s="1"/>
  <c r="AV83" i="7"/>
  <c r="AV77" i="7"/>
  <c r="AV71" i="7"/>
  <c r="J77" i="6"/>
  <c r="AV83" i="6"/>
  <c r="AV77" i="6"/>
  <c r="AV71" i="6"/>
  <c r="AV95" i="6"/>
  <c r="J79" i="7"/>
  <c r="AG77" i="7" s="1"/>
  <c r="AJ81" i="7"/>
  <c r="AH77" i="7" s="1"/>
  <c r="AZ77" i="7" s="1"/>
  <c r="T97" i="7"/>
  <c r="F90" i="7"/>
  <c r="O97" i="7"/>
  <c r="AJ75" i="7"/>
  <c r="AH71" i="7" s="1"/>
  <c r="AZ71" i="7" s="1"/>
  <c r="AJ87" i="7"/>
  <c r="K89" i="7"/>
  <c r="K90" i="7" s="1"/>
  <c r="K84" i="7"/>
  <c r="AJ99" i="7"/>
  <c r="AQ83" i="7"/>
  <c r="F84" i="7"/>
  <c r="AE83" i="7" s="1"/>
  <c r="AH87" i="7"/>
  <c r="AR83" i="7" s="1"/>
  <c r="AG71" i="7"/>
  <c r="AR77" i="7"/>
  <c r="F78" i="7"/>
  <c r="AE77" i="7" s="1"/>
  <c r="AQ77" i="7"/>
  <c r="AP77" i="7" s="1"/>
  <c r="AE71" i="7"/>
  <c r="AJ93" i="6"/>
  <c r="J91" i="6"/>
  <c r="AJ81" i="6"/>
  <c r="F77" i="6"/>
  <c r="P89" i="6"/>
  <c r="P90" i="6" s="1"/>
  <c r="J97" i="6"/>
  <c r="AG95" i="6" s="1"/>
  <c r="AJ99" i="6"/>
  <c r="AH95" i="6" s="1"/>
  <c r="AZ95" i="6" s="1"/>
  <c r="AR95" i="6"/>
  <c r="AR71" i="6"/>
  <c r="AP71" i="6" s="1"/>
  <c r="AQ95" i="6"/>
  <c r="AP95" i="6" s="1"/>
  <c r="AD73" i="6"/>
  <c r="AG71" i="6" s="1"/>
  <c r="Z72" i="6"/>
  <c r="AE71" i="6" s="1"/>
  <c r="AJ87" i="6"/>
  <c r="F96" i="6"/>
  <c r="AE95" i="6" s="1"/>
  <c r="F90" i="6"/>
  <c r="K83" i="6"/>
  <c r="O85" i="6" s="1"/>
  <c r="AG83" i="6" s="1"/>
  <c r="T91" i="6" l="1"/>
  <c r="AH99" i="7"/>
  <c r="AH95" i="7"/>
  <c r="AZ95" i="7" s="1"/>
  <c r="F96" i="7"/>
  <c r="AE95" i="7" s="1"/>
  <c r="AO95" i="7" s="1"/>
  <c r="AE89" i="6"/>
  <c r="AQ89" i="6"/>
  <c r="AR71" i="7"/>
  <c r="AP71" i="7" s="1"/>
  <c r="AQ95" i="7"/>
  <c r="AE89" i="7"/>
  <c r="AT71" i="7" s="1"/>
  <c r="AW71" i="7" s="1"/>
  <c r="AH83" i="7"/>
  <c r="AZ83" i="7" s="1"/>
  <c r="AH93" i="7"/>
  <c r="AO71" i="7"/>
  <c r="AQ89" i="7"/>
  <c r="AO83" i="7"/>
  <c r="AT83" i="7"/>
  <c r="AW83" i="7" s="1"/>
  <c r="AP83" i="7"/>
  <c r="AR95" i="7"/>
  <c r="AO77" i="7"/>
  <c r="AT77" i="7"/>
  <c r="AW77" i="7" s="1"/>
  <c r="O91" i="7"/>
  <c r="AG89" i="7" s="1"/>
  <c r="AO89" i="7" s="1"/>
  <c r="AO71" i="6"/>
  <c r="AO95" i="6"/>
  <c r="AQ77" i="6"/>
  <c r="F78" i="6"/>
  <c r="AE77" i="6" s="1"/>
  <c r="AH81" i="6"/>
  <c r="AR77" i="6" s="1"/>
  <c r="J79" i="6"/>
  <c r="AG77" i="6" s="1"/>
  <c r="K84" i="6"/>
  <c r="AE83" i="6" s="1"/>
  <c r="AQ83" i="6"/>
  <c r="AH87" i="6"/>
  <c r="AR83" i="6" s="1"/>
  <c r="AH93" i="6"/>
  <c r="AR89" i="6" s="1"/>
  <c r="AG89" i="6"/>
  <c r="AT95" i="7" l="1"/>
  <c r="AW95" i="7" s="1"/>
  <c r="AT89" i="7"/>
  <c r="AW89" i="7" s="1"/>
  <c r="AO89" i="6"/>
  <c r="AP95" i="7"/>
  <c r="AP89" i="6"/>
  <c r="AR89" i="7"/>
  <c r="AH89" i="7"/>
  <c r="AZ89" i="7" s="1"/>
  <c r="AP89" i="7"/>
  <c r="AH83" i="6"/>
  <c r="AZ83" i="6" s="1"/>
  <c r="AT71" i="6"/>
  <c r="AW71" i="6" s="1"/>
  <c r="AH89" i="6"/>
  <c r="AZ89" i="6" s="1"/>
  <c r="AH77" i="6"/>
  <c r="AZ77" i="6" s="1"/>
  <c r="AO109" i="7"/>
  <c r="AP77" i="6"/>
  <c r="AO77" i="6"/>
  <c r="AT77" i="6"/>
  <c r="AW77" i="6" s="1"/>
  <c r="AP83" i="6"/>
  <c r="AT95" i="6"/>
  <c r="AW95" i="6" s="1"/>
  <c r="AO83" i="6"/>
  <c r="AT83" i="6"/>
  <c r="AW83" i="6" s="1"/>
  <c r="AT89" i="6"/>
  <c r="AW89" i="6" s="1"/>
  <c r="AU95" i="7" l="1"/>
  <c r="AX95" i="7" s="1"/>
  <c r="AY95" i="7" s="1"/>
  <c r="AU83" i="7"/>
  <c r="AX83" i="7" s="1"/>
  <c r="AY83" i="7" s="1"/>
  <c r="AU71" i="7"/>
  <c r="AX71" i="7" s="1"/>
  <c r="AY71" i="7" s="1"/>
  <c r="AU77" i="7"/>
  <c r="AX77" i="7" s="1"/>
  <c r="AY77" i="7" s="1"/>
  <c r="AM77" i="7" s="1"/>
  <c r="AU89" i="7"/>
  <c r="AX89" i="7" s="1"/>
  <c r="AY89" i="7" s="1"/>
  <c r="AO109" i="6"/>
  <c r="AM77" i="6" s="1"/>
  <c r="AU89" i="6"/>
  <c r="AX89" i="6" s="1"/>
  <c r="AY89" i="6" s="1"/>
  <c r="AU83" i="6"/>
  <c r="AX83" i="6" s="1"/>
  <c r="AY83" i="6" s="1"/>
  <c r="AU77" i="6"/>
  <c r="AX77" i="6" s="1"/>
  <c r="AY77" i="6" s="1"/>
  <c r="AU95" i="6"/>
  <c r="AX95" i="6" s="1"/>
  <c r="AY95" i="6" s="1"/>
  <c r="AU71" i="6"/>
  <c r="AX71" i="6" s="1"/>
  <c r="AY71" i="6" s="1"/>
  <c r="AM83" i="7"/>
  <c r="AM95" i="7" l="1"/>
  <c r="AM83" i="6"/>
  <c r="AM95" i="6"/>
  <c r="AM89" i="6"/>
  <c r="AM89" i="7"/>
  <c r="AM71" i="7"/>
  <c r="AM71" i="6"/>
</calcChain>
</file>

<file path=xl/sharedStrings.xml><?xml version="1.0" encoding="utf-8"?>
<sst xmlns="http://schemas.openxmlformats.org/spreadsheetml/2006/main" count="651" uniqueCount="160">
  <si>
    <t>株式会社モルテン</t>
    <phoneticPr fontId="6"/>
  </si>
  <si>
    <t>協　　賛</t>
    <phoneticPr fontId="7"/>
  </si>
  <si>
    <t>(公財)愛知県スポーツ協会</t>
    <phoneticPr fontId="2"/>
  </si>
  <si>
    <t>愛知県</t>
    <rPh sb="0" eb="3">
      <t>アイチケン</t>
    </rPh>
    <phoneticPr fontId="7"/>
  </si>
  <si>
    <t>後　　援</t>
    <rPh sb="0" eb="1">
      <t>アト</t>
    </rPh>
    <rPh sb="3" eb="4">
      <t>エン</t>
    </rPh>
    <phoneticPr fontId="7"/>
  </si>
  <si>
    <t>愛知県ソフトバレーボール連盟　知多支部</t>
    <rPh sb="15" eb="17">
      <t>チタ</t>
    </rPh>
    <rPh sb="17" eb="19">
      <t>シブ</t>
    </rPh>
    <phoneticPr fontId="7"/>
  </si>
  <si>
    <t>主　　管</t>
    <rPh sb="3" eb="4">
      <t>カン</t>
    </rPh>
    <phoneticPr fontId="7"/>
  </si>
  <si>
    <t>愛知県バレーボール協会</t>
    <rPh sb="9" eb="11">
      <t>キョウカイ</t>
    </rPh>
    <phoneticPr fontId="7"/>
  </si>
  <si>
    <t>愛知県ソフトバレーボール連盟</t>
    <phoneticPr fontId="7"/>
  </si>
  <si>
    <t>主　　催</t>
    <phoneticPr fontId="7"/>
  </si>
  <si>
    <t>0562-33-3361</t>
  </si>
  <si>
    <t>電　話</t>
    <rPh sb="0" eb="1">
      <t>デン</t>
    </rPh>
    <rPh sb="2" eb="3">
      <t>ハナシ</t>
    </rPh>
    <phoneticPr fontId="6"/>
  </si>
  <si>
    <t>愛知県知多市緑町5番地</t>
  </si>
  <si>
    <t>住　所</t>
    <rPh sb="0" eb="1">
      <t>ジュウ</t>
    </rPh>
    <rPh sb="2" eb="3">
      <t>ショ</t>
    </rPh>
    <phoneticPr fontId="6"/>
  </si>
  <si>
    <t>メディアス体育館ちた</t>
  </si>
  <si>
    <t>会　場</t>
    <phoneticPr fontId="7"/>
  </si>
  <si>
    <t>2024年6月2日（日）</t>
    <rPh sb="4" eb="5">
      <t>ネン</t>
    </rPh>
    <rPh sb="6" eb="7">
      <t>ツキ</t>
    </rPh>
    <rPh sb="8" eb="9">
      <t>ヒ</t>
    </rPh>
    <rPh sb="10" eb="11">
      <t>ニチ</t>
    </rPh>
    <phoneticPr fontId="6"/>
  </si>
  <si>
    <t>開催日</t>
    <phoneticPr fontId="7"/>
  </si>
  <si>
    <t>トリムフリー交流会</t>
    <rPh sb="6" eb="9">
      <t>コウリュウカイ</t>
    </rPh>
    <phoneticPr fontId="6"/>
  </si>
  <si>
    <t>2024年度　愛知県ソフトバレーボール連盟</t>
    <rPh sb="4" eb="6">
      <t>ネンド</t>
    </rPh>
    <rPh sb="6" eb="8">
      <t>ヘイネンド</t>
    </rPh>
    <rPh sb="7" eb="10">
      <t>アイチケン</t>
    </rPh>
    <rPh sb="19" eb="21">
      <t>レンメイ</t>
    </rPh>
    <phoneticPr fontId="7"/>
  </si>
  <si>
    <t>ＴＥＩＤＡ</t>
    <phoneticPr fontId="2"/>
  </si>
  <si>
    <t>メビウス</t>
    <phoneticPr fontId="2"/>
  </si>
  <si>
    <t>Ｆｏｒｔｕｎａ</t>
    <phoneticPr fontId="2"/>
  </si>
  <si>
    <t>雅やか</t>
    <rPh sb="0" eb="1">
      <t>ミヤビ</t>
    </rPh>
    <phoneticPr fontId="2"/>
  </si>
  <si>
    <t>排球倶楽部　鰻</t>
    <rPh sb="0" eb="2">
      <t>ハイキュウ</t>
    </rPh>
    <rPh sb="2" eb="5">
      <t>クラブ</t>
    </rPh>
    <rPh sb="6" eb="7">
      <t>ウナギ</t>
    </rPh>
    <phoneticPr fontId="2"/>
  </si>
  <si>
    <t>ｏｒａｎｇｅ</t>
    <phoneticPr fontId="2"/>
  </si>
  <si>
    <t>ｔｓｕｎａｇｕ</t>
    <phoneticPr fontId="2"/>
  </si>
  <si>
    <t>グッピー</t>
    <phoneticPr fontId="2"/>
  </si>
  <si>
    <t>Ｐｈａｎｔｏｍ</t>
    <phoneticPr fontId="2"/>
  </si>
  <si>
    <t>ＵＮＯ</t>
    <phoneticPr fontId="2"/>
  </si>
  <si>
    <t>コート</t>
    <phoneticPr fontId="2"/>
  </si>
  <si>
    <t>チーム名</t>
    <rPh sb="3" eb="4">
      <t>メイ</t>
    </rPh>
    <phoneticPr fontId="7"/>
  </si>
  <si>
    <t>NO</t>
    <phoneticPr fontId="7"/>
  </si>
  <si>
    <t>●トリムフリー参加チーム</t>
    <phoneticPr fontId="2"/>
  </si>
  <si>
    <t>２０２4年度　トリムフリー交流会　コート一覧</t>
    <rPh sb="13" eb="16">
      <t>コウリュウカイ</t>
    </rPh>
    <rPh sb="20" eb="22">
      <t>イチラン</t>
    </rPh>
    <phoneticPr fontId="2"/>
  </si>
  <si>
    <t xml:space="preserve">                               2024/6/2</t>
    <phoneticPr fontId="2"/>
  </si>
  <si>
    <t xml:space="preserve"> </t>
    <phoneticPr fontId="2"/>
  </si>
  <si>
    <t>G②</t>
    <phoneticPr fontId="7"/>
  </si>
  <si>
    <t>G①</t>
    <phoneticPr fontId="7"/>
  </si>
  <si>
    <t>年齢②</t>
    <rPh sb="0" eb="2">
      <t>ネンレイ</t>
    </rPh>
    <phoneticPr fontId="7"/>
  </si>
  <si>
    <t>年齢①</t>
    <rPh sb="0" eb="2">
      <t>ネンレイ</t>
    </rPh>
    <phoneticPr fontId="7"/>
  </si>
  <si>
    <t>種目②</t>
    <rPh sb="0" eb="2">
      <t>シュモク</t>
    </rPh>
    <phoneticPr fontId="7"/>
  </si>
  <si>
    <t>種目①</t>
    <rPh sb="0" eb="2">
      <t>シュモク</t>
    </rPh>
    <phoneticPr fontId="7"/>
  </si>
  <si>
    <t>守山</t>
  </si>
  <si>
    <t>須藤　徹也</t>
  </si>
  <si>
    <t>ＴＷＥＮＴＹ</t>
  </si>
  <si>
    <t>東</t>
  </si>
  <si>
    <t>木塚まこ</t>
  </si>
  <si>
    <t>Flapper　C</t>
  </si>
  <si>
    <t>北名古屋</t>
  </si>
  <si>
    <t>両角　ゆり</t>
  </si>
  <si>
    <t>栗島</t>
  </si>
  <si>
    <t>西</t>
  </si>
  <si>
    <t>井口　幸子</t>
  </si>
  <si>
    <t>北</t>
  </si>
  <si>
    <t>野元　多佳子</t>
  </si>
  <si>
    <t>東郷</t>
  </si>
  <si>
    <t>広江　優子</t>
  </si>
  <si>
    <t>名東</t>
  </si>
  <si>
    <t>川上　和博</t>
  </si>
  <si>
    <t>プレミアムSC</t>
  </si>
  <si>
    <t>緑</t>
  </si>
  <si>
    <t>濱野　幸枝</t>
  </si>
  <si>
    <t>ポプリC</t>
  </si>
  <si>
    <t>坂本　せい子</t>
  </si>
  <si>
    <t>ＭｘＫｘ２</t>
  </si>
  <si>
    <t>磯村　嘉孝</t>
  </si>
  <si>
    <t>UB30’ｓ</t>
  </si>
  <si>
    <t>中川</t>
  </si>
  <si>
    <t>杉浦 しのぶ</t>
  </si>
  <si>
    <t>ドルフィン</t>
  </si>
  <si>
    <t>中村</t>
  </si>
  <si>
    <t>岸　善三</t>
  </si>
  <si>
    <t>豊山</t>
  </si>
  <si>
    <t>川瀬　政子</t>
  </si>
  <si>
    <t>足立　重夫</t>
  </si>
  <si>
    <t>天白</t>
  </si>
  <si>
    <t>佐久間　司朗</t>
  </si>
  <si>
    <t>松井　大宗</t>
  </si>
  <si>
    <t>ＧＡＬＡＸＹ　Ｂ</t>
  </si>
  <si>
    <t>平松　一彦</t>
  </si>
  <si>
    <t>ジョーカー</t>
  </si>
  <si>
    <t>熱田</t>
  </si>
  <si>
    <t>小島　辰五郎</t>
  </si>
  <si>
    <t>Big Treasure</t>
  </si>
  <si>
    <t>Flapper　A</t>
  </si>
  <si>
    <t>港</t>
  </si>
  <si>
    <t>佐藤　由貴江</t>
  </si>
  <si>
    <t>First</t>
  </si>
  <si>
    <t>岡田　佐代子</t>
  </si>
  <si>
    <t>田中　美智代</t>
  </si>
  <si>
    <t>和田 こうじ</t>
  </si>
  <si>
    <t>友松　由香里</t>
  </si>
  <si>
    <t>ＧＡＬＡＸＹ　Ａ</t>
  </si>
  <si>
    <t>楠西ホ－ムランズ</t>
  </si>
  <si>
    <t>富樫　義信</t>
  </si>
  <si>
    <t>セルフィッシュブラック</t>
  </si>
  <si>
    <t>セルフィッシュブルー</t>
  </si>
  <si>
    <t>石島　昭彦</t>
  </si>
  <si>
    <t>Rookies　</t>
  </si>
  <si>
    <t>山田　実千代</t>
  </si>
  <si>
    <t>坂野　英里名</t>
  </si>
  <si>
    <t>伊藤　博</t>
  </si>
  <si>
    <t>平林　清</t>
  </si>
  <si>
    <t>白木　1</t>
  </si>
  <si>
    <t>春日井</t>
  </si>
  <si>
    <t>五十川　陽介</t>
  </si>
  <si>
    <t>マイペースB</t>
  </si>
  <si>
    <t>マイペースA</t>
  </si>
  <si>
    <t>小坂井　淳</t>
  </si>
  <si>
    <t>ZERO</t>
  </si>
  <si>
    <t>長谷川哲生</t>
  </si>
  <si>
    <t>うさぎ２</t>
  </si>
  <si>
    <t>木塚 まこ</t>
  </si>
  <si>
    <t>相馬　栄子</t>
  </si>
  <si>
    <t>服部　幸代</t>
  </si>
  <si>
    <t>13-16ｺｰﾄ</t>
    <phoneticPr fontId="7"/>
  </si>
  <si>
    <t>7-17コート</t>
  </si>
  <si>
    <t>1-6ｺｰﾄ</t>
    <phoneticPr fontId="7"/>
  </si>
  <si>
    <t>-</t>
  </si>
  <si>
    <t>-</t>
    <phoneticPr fontId="7"/>
  </si>
  <si>
    <t>⑤</t>
    <phoneticPr fontId="7"/>
  </si>
  <si>
    <t>⑧</t>
    <phoneticPr fontId="7"/>
  </si>
  <si>
    <t>②</t>
    <phoneticPr fontId="7"/>
  </si>
  <si>
    <t>⑩</t>
    <phoneticPr fontId="7"/>
  </si>
  <si>
    <t>⑦</t>
    <phoneticPr fontId="7"/>
  </si>
  <si>
    <t>④</t>
    <phoneticPr fontId="7"/>
  </si>
  <si>
    <t>③</t>
    <phoneticPr fontId="7"/>
  </si>
  <si>
    <t>⑨</t>
    <phoneticPr fontId="7"/>
  </si>
  <si>
    <t>⑥</t>
    <phoneticPr fontId="7"/>
  </si>
  <si>
    <t>①</t>
    <phoneticPr fontId="7"/>
  </si>
  <si>
    <t>得失
セット</t>
    <phoneticPr fontId="7"/>
  </si>
  <si>
    <t>勝敗</t>
    <rPh sb="0" eb="2">
      <t>ショウハイ</t>
    </rPh>
    <phoneticPr fontId="7"/>
  </si>
  <si>
    <t>順位</t>
    <rPh sb="0" eb="2">
      <t>ジュンイ</t>
    </rPh>
    <phoneticPr fontId="7"/>
  </si>
  <si>
    <t>得点率</t>
    <rPh sb="0" eb="2">
      <t>トクテン</t>
    </rPh>
    <rPh sb="2" eb="3">
      <t>リツ</t>
    </rPh>
    <phoneticPr fontId="7"/>
  </si>
  <si>
    <t>得失セット</t>
    <rPh sb="0" eb="2">
      <t>トクシツ</t>
    </rPh>
    <phoneticPr fontId="7"/>
  </si>
  <si>
    <t>勝負</t>
    <rPh sb="0" eb="2">
      <t>ショウブ</t>
    </rPh>
    <phoneticPr fontId="7"/>
  </si>
  <si>
    <t>チーム名</t>
  </si>
  <si>
    <t>競 技 結 果 表</t>
    <rPh sb="0" eb="1">
      <t>セリ</t>
    </rPh>
    <rPh sb="2" eb="3">
      <t>ワザ</t>
    </rPh>
    <rPh sb="4" eb="5">
      <t>ユウ</t>
    </rPh>
    <rPh sb="6" eb="7">
      <t>ハテ</t>
    </rPh>
    <rPh sb="8" eb="9">
      <t>ヒョウ</t>
    </rPh>
    <phoneticPr fontId="7"/>
  </si>
  <si>
    <t>Ⅲ</t>
    <phoneticPr fontId="7"/>
  </si>
  <si>
    <t>Ⅱ</t>
    <phoneticPr fontId="7"/>
  </si>
  <si>
    <t>1コート</t>
    <phoneticPr fontId="2"/>
  </si>
  <si>
    <t>Ⅰ</t>
    <phoneticPr fontId="7"/>
  </si>
  <si>
    <t>7コート</t>
  </si>
  <si>
    <t>7コート</t>
    <phoneticPr fontId="2"/>
  </si>
  <si>
    <t>審判</t>
    <rPh sb="0" eb="2">
      <t>シンパン</t>
    </rPh>
    <phoneticPr fontId="2"/>
  </si>
  <si>
    <t>チーム名</t>
    <phoneticPr fontId="7"/>
  </si>
  <si>
    <t>試　合　結　果</t>
    <rPh sb="0" eb="1">
      <t>ココロ</t>
    </rPh>
    <rPh sb="2" eb="3">
      <t>ゴウ</t>
    </rPh>
    <phoneticPr fontId="7"/>
  </si>
  <si>
    <t>試合順</t>
    <phoneticPr fontId="7"/>
  </si>
  <si>
    <t>対　　戦　　表</t>
    <rPh sb="0" eb="1">
      <t>タイ</t>
    </rPh>
    <rPh sb="6" eb="7">
      <t>ヒョウ</t>
    </rPh>
    <phoneticPr fontId="7"/>
  </si>
  <si>
    <t>昼  休  憩 (30分)</t>
    <rPh sb="11" eb="12">
      <t>フン</t>
    </rPh>
    <phoneticPr fontId="7"/>
  </si>
  <si>
    <t xml:space="preserve">審       判 </t>
    <phoneticPr fontId="7"/>
  </si>
  <si>
    <t>対　　戦　　表</t>
    <rPh sb="6" eb="7">
      <t>ヒョウ</t>
    </rPh>
    <phoneticPr fontId="7"/>
  </si>
  <si>
    <t>No.</t>
  </si>
  <si>
    <t>No.</t>
    <phoneticPr fontId="7"/>
  </si>
  <si>
    <t>〔種 目　： トリムフリー 〕</t>
    <rPh sb="1" eb="2">
      <t>タネ</t>
    </rPh>
    <rPh sb="3" eb="4">
      <t>メ</t>
    </rPh>
    <phoneticPr fontId="7"/>
  </si>
  <si>
    <t>H グループ</t>
    <phoneticPr fontId="7"/>
  </si>
  <si>
    <t>コート</t>
  </si>
  <si>
    <t>第</t>
    <rPh sb="0" eb="1">
      <t>ダイ</t>
    </rPh>
    <phoneticPr fontId="7"/>
  </si>
  <si>
    <t>7-12ｺｰﾄ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</si>
</sst>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00"/>
    <numFmt numFmtId="178" formatCode="[$-411]ggge&quot;年&quot;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12"/>
      <name val="Century"/>
      <family val="1"/>
    </font>
    <font>
      <b/>
      <sz val="16"/>
      <name val="Century"/>
      <family val="1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i/>
      <sz val="20"/>
      <name val="ＭＳ Ｐ明朝"/>
      <family val="1"/>
      <charset val="128"/>
    </font>
    <font>
      <b/>
      <sz val="28"/>
      <name val="HGP創英角ﾎﾟｯﾌﾟ体"/>
      <family val="3"/>
      <charset val="128"/>
    </font>
    <font>
      <b/>
      <sz val="26"/>
      <name val="HGS創英角ﾎﾟｯﾌﾟ体"/>
      <family val="3"/>
      <charset val="128"/>
    </font>
    <font>
      <b/>
      <sz val="26"/>
      <name val="HGP創英角ﾎﾟｯﾌﾟ体"/>
      <family val="3"/>
      <charset val="128"/>
    </font>
    <font>
      <b/>
      <sz val="26"/>
      <name val="游ゴシック Light"/>
      <family val="3"/>
      <charset val="128"/>
      <scheme val="major"/>
    </font>
    <font>
      <sz val="1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0" fontId="14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31" fontId="8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6" fillId="0" borderId="1" xfId="2" applyFont="1" applyBorder="1" applyAlignment="1">
      <alignment horizontal="center" vertical="center" shrinkToFit="1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2" borderId="1" xfId="2" applyFont="1" applyFill="1" applyBorder="1" applyAlignment="1">
      <alignment horizontal="center" vertical="center" shrinkToFit="1"/>
    </xf>
    <xf numFmtId="0" fontId="17" fillId="2" borderId="2" xfId="2" applyFont="1" applyFill="1" applyBorder="1" applyAlignment="1">
      <alignment horizontal="center" vertical="center" shrinkToFit="1"/>
    </xf>
    <xf numFmtId="0" fontId="17" fillId="2" borderId="3" xfId="2" applyFont="1" applyFill="1" applyBorder="1" applyAlignment="1">
      <alignment horizontal="center" vertical="center" shrinkToFit="1"/>
    </xf>
    <xf numFmtId="0" fontId="17" fillId="0" borderId="0" xfId="2" applyFont="1" applyAlignment="1">
      <alignment horizontal="right" vertical="center"/>
    </xf>
    <xf numFmtId="0" fontId="17" fillId="0" borderId="0" xfId="3" applyFont="1" applyAlignment="1">
      <alignment vertical="center" shrinkToFit="1"/>
    </xf>
    <xf numFmtId="176" fontId="17" fillId="0" borderId="0" xfId="3" applyNumberFormat="1" applyFont="1" applyAlignment="1">
      <alignment vertical="center" shrinkToFit="1"/>
    </xf>
    <xf numFmtId="0" fontId="17" fillId="0" borderId="0" xfId="3" applyFont="1" applyAlignment="1">
      <alignment horizontal="center" vertical="center" shrinkToFit="1"/>
    </xf>
    <xf numFmtId="0" fontId="1" fillId="0" borderId="0" xfId="4"/>
    <xf numFmtId="0" fontId="1" fillId="0" borderId="0" xfId="4" applyAlignment="1">
      <alignment horizontal="center" vertical="center"/>
    </xf>
    <xf numFmtId="0" fontId="1" fillId="0" borderId="0" xfId="4" applyAlignment="1">
      <alignment vertical="center"/>
    </xf>
    <xf numFmtId="0" fontId="20" fillId="0" borderId="4" xfId="4" applyFont="1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6" xfId="5" applyBorder="1" applyAlignment="1">
      <alignment horizontal="center" vertical="center"/>
    </xf>
    <xf numFmtId="0" fontId="1" fillId="0" borderId="8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22" fillId="0" borderId="0" xfId="4" applyFont="1" applyAlignment="1">
      <alignment horizontal="center" vertical="center" shrinkToFit="1"/>
    </xf>
    <xf numFmtId="0" fontId="1" fillId="0" borderId="23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32" xfId="5" applyBorder="1" applyAlignment="1">
      <alignment horizontal="center" vertical="center"/>
    </xf>
    <xf numFmtId="0" fontId="1" fillId="0" borderId="34" xfId="5" applyBorder="1" applyAlignment="1">
      <alignment horizontal="center" vertical="center"/>
    </xf>
    <xf numFmtId="0" fontId="1" fillId="0" borderId="45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7" xfId="4" applyBorder="1" applyAlignment="1">
      <alignment horizontal="center" vertical="center"/>
    </xf>
    <xf numFmtId="58" fontId="1" fillId="0" borderId="0" xfId="4" applyNumberFormat="1" applyAlignment="1">
      <alignment horizontal="center" vertical="center"/>
    </xf>
    <xf numFmtId="0" fontId="1" fillId="0" borderId="0" xfId="4" applyAlignment="1">
      <alignment vertical="center" shrinkToFit="1"/>
    </xf>
    <xf numFmtId="0" fontId="1" fillId="0" borderId="0" xfId="4" applyAlignment="1">
      <alignment horizontal="center" vertical="center" shrinkToFit="1"/>
    </xf>
    <xf numFmtId="0" fontId="1" fillId="0" borderId="0" xfId="4" applyAlignment="1">
      <alignment horizontal="left" vertical="center" shrinkToFit="1"/>
    </xf>
    <xf numFmtId="0" fontId="24" fillId="0" borderId="0" xfId="5" applyFont="1" applyAlignment="1">
      <alignment horizontal="center" vertical="center" shrinkToFit="1"/>
    </xf>
    <xf numFmtId="0" fontId="1" fillId="0" borderId="0" xfId="5" applyAlignment="1">
      <alignment horizontal="center" vertical="center" shrinkToFit="1"/>
    </xf>
    <xf numFmtId="0" fontId="25" fillId="0" borderId="0" xfId="5" applyFont="1" applyAlignment="1">
      <alignment horizontal="center" vertical="center" shrinkToFit="1"/>
    </xf>
    <xf numFmtId="0" fontId="26" fillId="0" borderId="0" xfId="5" applyFont="1" applyAlignment="1">
      <alignment horizontal="center" vertical="center" shrinkToFit="1"/>
    </xf>
    <xf numFmtId="0" fontId="22" fillId="0" borderId="0" xfId="4" applyFont="1" applyAlignment="1">
      <alignment horizontal="center" vertical="center"/>
    </xf>
    <xf numFmtId="0" fontId="1" fillId="0" borderId="53" xfId="5" applyBorder="1" applyAlignment="1">
      <alignment horizontal="center" vertical="center" shrinkToFit="1"/>
    </xf>
    <xf numFmtId="0" fontId="1" fillId="0" borderId="58" xfId="5" applyBorder="1" applyAlignment="1">
      <alignment horizontal="center" vertical="center" shrinkToFit="1"/>
    </xf>
    <xf numFmtId="0" fontId="1" fillId="0" borderId="62" xfId="5" applyBorder="1" applyAlignment="1">
      <alignment horizontal="center" vertical="center" shrinkToFit="1"/>
    </xf>
    <xf numFmtId="0" fontId="1" fillId="0" borderId="67" xfId="5" applyBorder="1" applyAlignment="1">
      <alignment horizontal="center" vertical="center" shrinkToFit="1"/>
    </xf>
    <xf numFmtId="0" fontId="1" fillId="0" borderId="23" xfId="5" applyBorder="1" applyAlignment="1">
      <alignment horizontal="center" vertical="center" shrinkToFit="1"/>
    </xf>
    <xf numFmtId="0" fontId="1" fillId="3" borderId="53" xfId="5" applyFill="1" applyBorder="1" applyAlignment="1">
      <alignment horizontal="center" vertical="center" shrinkToFit="1"/>
    </xf>
    <xf numFmtId="0" fontId="25" fillId="0" borderId="56" xfId="5" applyFont="1" applyBorder="1" applyAlignment="1">
      <alignment horizontal="center" vertical="center" shrinkToFit="1"/>
    </xf>
    <xf numFmtId="0" fontId="1" fillId="0" borderId="56" xfId="5" applyBorder="1" applyAlignment="1">
      <alignment horizontal="center" vertical="center"/>
    </xf>
    <xf numFmtId="0" fontId="26" fillId="0" borderId="57" xfId="5" applyFont="1" applyBorder="1" applyAlignment="1">
      <alignment horizontal="center" vertical="center" shrinkToFit="1"/>
    </xf>
    <xf numFmtId="0" fontId="1" fillId="3" borderId="58" xfId="5" applyFill="1" applyBorder="1" applyAlignment="1">
      <alignment horizontal="center" vertical="center" shrinkToFit="1"/>
    </xf>
    <xf numFmtId="0" fontId="25" fillId="0" borderId="61" xfId="5" applyFont="1" applyBorder="1" applyAlignment="1">
      <alignment horizontal="center" vertical="center" shrinkToFit="1"/>
    </xf>
    <xf numFmtId="0" fontId="1" fillId="0" borderId="61" xfId="5" applyBorder="1" applyAlignment="1">
      <alignment horizontal="center" vertical="center"/>
    </xf>
    <xf numFmtId="0" fontId="26" fillId="0" borderId="61" xfId="5" applyFont="1" applyBorder="1" applyAlignment="1">
      <alignment horizontal="center" vertical="center" shrinkToFit="1"/>
    </xf>
    <xf numFmtId="0" fontId="1" fillId="3" borderId="62" xfId="5" applyFill="1" applyBorder="1" applyAlignment="1">
      <alignment horizontal="center" vertical="center" shrinkToFit="1"/>
    </xf>
    <xf numFmtId="0" fontId="25" fillId="0" borderId="65" xfId="5" applyFont="1" applyBorder="1" applyAlignment="1">
      <alignment horizontal="center" vertical="center" shrinkToFit="1"/>
    </xf>
    <xf numFmtId="0" fontId="1" fillId="0" borderId="65" xfId="5" applyBorder="1" applyAlignment="1">
      <alignment horizontal="center" vertical="center"/>
    </xf>
    <xf numFmtId="0" fontId="26" fillId="0" borderId="66" xfId="5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/>
    </xf>
    <xf numFmtId="0" fontId="1" fillId="0" borderId="68" xfId="5" applyBorder="1" applyAlignment="1">
      <alignment horizontal="center" vertical="center"/>
    </xf>
    <xf numFmtId="0" fontId="1" fillId="0" borderId="66" xfId="5" applyBorder="1" applyAlignment="1">
      <alignment horizontal="center" vertical="center"/>
    </xf>
    <xf numFmtId="0" fontId="1" fillId="0" borderId="0" xfId="5" applyAlignment="1">
      <alignment vertical="center"/>
    </xf>
    <xf numFmtId="0" fontId="22" fillId="0" borderId="0" xfId="4" applyFont="1" applyAlignment="1">
      <alignment horizontal="left" vertical="center"/>
    </xf>
    <xf numFmtId="0" fontId="22" fillId="0" borderId="0" xfId="4" applyFont="1" applyAlignment="1">
      <alignment horizontal="right" vertical="center"/>
    </xf>
    <xf numFmtId="0" fontId="27" fillId="0" borderId="69" xfId="6" applyFont="1" applyBorder="1">
      <alignment vertical="center"/>
    </xf>
    <xf numFmtId="0" fontId="27" fillId="0" borderId="71" xfId="6" applyFont="1" applyBorder="1">
      <alignment vertical="center"/>
    </xf>
    <xf numFmtId="0" fontId="27" fillId="0" borderId="70" xfId="6" applyFont="1" applyBorder="1">
      <alignment vertical="center"/>
    </xf>
    <xf numFmtId="0" fontId="27" fillId="0" borderId="69" xfId="4" applyFont="1" applyBorder="1" applyAlignment="1">
      <alignment vertical="center"/>
    </xf>
    <xf numFmtId="0" fontId="27" fillId="0" borderId="71" xfId="4" applyFont="1" applyBorder="1" applyAlignment="1">
      <alignment vertical="center"/>
    </xf>
    <xf numFmtId="0" fontId="27" fillId="0" borderId="70" xfId="4" applyFont="1" applyBorder="1" applyAlignment="1">
      <alignment vertical="center"/>
    </xf>
    <xf numFmtId="0" fontId="27" fillId="0" borderId="0" xfId="5" applyFont="1" applyAlignment="1">
      <alignment vertical="center"/>
    </xf>
    <xf numFmtId="0" fontId="22" fillId="0" borderId="0" xfId="4" applyFont="1" applyAlignment="1">
      <alignment vertical="center"/>
    </xf>
    <xf numFmtId="178" fontId="27" fillId="0" borderId="0" xfId="5" applyNumberFormat="1" applyFont="1" applyAlignment="1">
      <alignment vertical="center" shrinkToFit="1"/>
    </xf>
    <xf numFmtId="0" fontId="27" fillId="0" borderId="0" xfId="4" applyFont="1" applyAlignment="1">
      <alignment horizontal="left" vertical="center"/>
    </xf>
    <xf numFmtId="0" fontId="27" fillId="0" borderId="0" xfId="4" applyFont="1" applyAlignment="1">
      <alignment horizontal="center" vertical="center"/>
    </xf>
    <xf numFmtId="0" fontId="28" fillId="0" borderId="0" xfId="4" applyFont="1"/>
    <xf numFmtId="0" fontId="23" fillId="0" borderId="0" xfId="4" applyFont="1"/>
    <xf numFmtId="0" fontId="27" fillId="0" borderId="0" xfId="4" applyFont="1" applyAlignment="1">
      <alignment vertical="center"/>
    </xf>
    <xf numFmtId="0" fontId="29" fillId="0" borderId="0" xfId="5" applyFont="1" applyAlignment="1">
      <alignment vertical="center"/>
    </xf>
    <xf numFmtId="31" fontId="27" fillId="0" borderId="0" xfId="5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176" fontId="17" fillId="0" borderId="0" xfId="3" applyNumberFormat="1" applyFont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" fillId="0" borderId="4" xfId="4" applyBorder="1" applyAlignment="1">
      <alignment horizontal="center" vertical="center" shrinkToFit="1"/>
    </xf>
    <xf numFmtId="0" fontId="1" fillId="0" borderId="70" xfId="4" applyBorder="1" applyAlignment="1">
      <alignment horizontal="center" vertical="center" shrinkToFit="1"/>
    </xf>
    <xf numFmtId="0" fontId="1" fillId="0" borderId="71" xfId="4" applyBorder="1" applyAlignment="1">
      <alignment horizontal="center" vertical="center" shrinkToFit="1"/>
    </xf>
    <xf numFmtId="0" fontId="1" fillId="0" borderId="69" xfId="4" applyBorder="1" applyAlignment="1">
      <alignment horizontal="center" vertical="center" shrinkToFit="1"/>
    </xf>
    <xf numFmtId="0" fontId="1" fillId="3" borderId="60" xfId="5" applyFill="1" applyBorder="1" applyAlignment="1">
      <alignment horizontal="center" vertical="center" shrinkToFit="1"/>
    </xf>
    <xf numFmtId="0" fontId="1" fillId="3" borderId="59" xfId="5" applyFill="1" applyBorder="1" applyAlignment="1">
      <alignment horizontal="center" vertical="center" shrinkToFit="1"/>
    </xf>
    <xf numFmtId="0" fontId="1" fillId="3" borderId="55" xfId="5" applyFill="1" applyBorder="1" applyAlignment="1">
      <alignment horizontal="center" vertical="center" shrinkToFit="1"/>
    </xf>
    <xf numFmtId="0" fontId="1" fillId="3" borderId="53" xfId="5" applyFill="1" applyBorder="1" applyAlignment="1">
      <alignment horizontal="center" vertical="center" shrinkToFit="1"/>
    </xf>
    <xf numFmtId="0" fontId="1" fillId="3" borderId="54" xfId="5" applyFill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23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16" xfId="4" applyFont="1" applyBorder="1" applyAlignment="1">
      <alignment horizontal="center" vertical="center" shrinkToFit="1"/>
    </xf>
    <xf numFmtId="0" fontId="28" fillId="0" borderId="33" xfId="4" applyFont="1" applyBorder="1" applyAlignment="1">
      <alignment horizontal="center" vertical="center" shrinkToFit="1"/>
    </xf>
    <xf numFmtId="0" fontId="28" fillId="0" borderId="32" xfId="4" applyFont="1" applyBorder="1" applyAlignment="1">
      <alignment horizontal="center" vertical="center" shrinkToFit="1"/>
    </xf>
    <xf numFmtId="0" fontId="27" fillId="0" borderId="4" xfId="4" applyFont="1" applyBorder="1" applyAlignment="1">
      <alignment horizontal="center" vertical="center" shrinkToFit="1"/>
    </xf>
    <xf numFmtId="0" fontId="24" fillId="0" borderId="24" xfId="5" applyFont="1" applyBorder="1" applyAlignment="1">
      <alignment horizontal="center" vertical="center" shrinkToFit="1"/>
    </xf>
    <xf numFmtId="0" fontId="24" fillId="0" borderId="25" xfId="5" applyFont="1" applyBorder="1" applyAlignment="1">
      <alignment horizontal="center" vertical="center" shrinkToFit="1"/>
    </xf>
    <xf numFmtId="0" fontId="24" fillId="0" borderId="23" xfId="5" applyFont="1" applyBorder="1" applyAlignment="1">
      <alignment horizontal="center" vertical="center" shrinkToFit="1"/>
    </xf>
    <xf numFmtId="0" fontId="24" fillId="0" borderId="17" xfId="5" applyFont="1" applyBorder="1" applyAlignment="1">
      <alignment horizontal="center" vertical="center" shrinkToFit="1"/>
    </xf>
    <xf numFmtId="0" fontId="24" fillId="0" borderId="0" xfId="5" applyFont="1" applyAlignment="1">
      <alignment horizontal="center" vertical="center" shrinkToFit="1"/>
    </xf>
    <xf numFmtId="0" fontId="24" fillId="0" borderId="16" xfId="5" applyFont="1" applyBorder="1" applyAlignment="1">
      <alignment horizontal="center" vertical="center" shrinkToFit="1"/>
    </xf>
    <xf numFmtId="0" fontId="24" fillId="0" borderId="33" xfId="5" applyFont="1" applyBorder="1" applyAlignment="1">
      <alignment horizontal="center" vertical="center" shrinkToFit="1"/>
    </xf>
    <xf numFmtId="0" fontId="24" fillId="0" borderId="34" xfId="5" applyFont="1" applyBorder="1" applyAlignment="1">
      <alignment horizontal="center" vertical="center" shrinkToFit="1"/>
    </xf>
    <xf numFmtId="0" fontId="24" fillId="0" borderId="32" xfId="5" applyFont="1" applyBorder="1" applyAlignment="1">
      <alignment horizontal="center" vertical="center" shrinkToFit="1"/>
    </xf>
    <xf numFmtId="0" fontId="22" fillId="0" borderId="4" xfId="4" applyFont="1" applyBorder="1" applyAlignment="1">
      <alignment horizontal="center" vertical="center" shrinkToFit="1"/>
    </xf>
    <xf numFmtId="0" fontId="22" fillId="0" borderId="24" xfId="4" applyFont="1" applyBorder="1" applyAlignment="1">
      <alignment horizontal="center" vertical="center" wrapText="1" shrinkToFit="1"/>
    </xf>
    <xf numFmtId="0" fontId="22" fillId="0" borderId="25" xfId="4" applyFont="1" applyBorder="1" applyAlignment="1">
      <alignment horizontal="center" vertical="center" shrinkToFit="1"/>
    </xf>
    <xf numFmtId="0" fontId="22" fillId="0" borderId="23" xfId="4" applyFont="1" applyBorder="1" applyAlignment="1">
      <alignment horizontal="center" vertical="center" shrinkToFit="1"/>
    </xf>
    <xf numFmtId="0" fontId="22" fillId="0" borderId="17" xfId="4" applyFont="1" applyBorder="1" applyAlignment="1">
      <alignment horizontal="center" vertical="center" shrinkToFit="1"/>
    </xf>
    <xf numFmtId="0" fontId="22" fillId="0" borderId="0" xfId="4" applyFont="1" applyAlignment="1">
      <alignment horizontal="center" vertical="center" shrinkToFit="1"/>
    </xf>
    <xf numFmtId="0" fontId="22" fillId="0" borderId="16" xfId="4" applyFont="1" applyBorder="1" applyAlignment="1">
      <alignment horizontal="center" vertical="center" shrinkToFit="1"/>
    </xf>
    <xf numFmtId="0" fontId="22" fillId="0" borderId="33" xfId="4" applyFont="1" applyBorder="1" applyAlignment="1">
      <alignment horizontal="center" vertical="center" shrinkToFit="1"/>
    </xf>
    <xf numFmtId="0" fontId="22" fillId="0" borderId="34" xfId="4" applyFont="1" applyBorder="1" applyAlignment="1">
      <alignment horizontal="center" vertical="center" shrinkToFit="1"/>
    </xf>
    <xf numFmtId="0" fontId="22" fillId="0" borderId="32" xfId="4" applyFont="1" applyBorder="1" applyAlignment="1">
      <alignment horizontal="center" vertical="center" shrinkToFit="1"/>
    </xf>
    <xf numFmtId="0" fontId="1" fillId="3" borderId="58" xfId="5" applyFill="1" applyBorder="1" applyAlignment="1">
      <alignment horizontal="center" vertical="center" shrinkToFit="1"/>
    </xf>
    <xf numFmtId="0" fontId="1" fillId="3" borderId="64" xfId="5" applyFill="1" applyBorder="1" applyAlignment="1">
      <alignment horizontal="center" vertical="center" shrinkToFit="1"/>
    </xf>
    <xf numFmtId="0" fontId="1" fillId="3" borderId="62" xfId="5" applyFill="1" applyBorder="1" applyAlignment="1">
      <alignment horizontal="center" vertical="center" shrinkToFit="1"/>
    </xf>
    <xf numFmtId="0" fontId="1" fillId="3" borderId="63" xfId="5" applyFill="1" applyBorder="1" applyAlignment="1">
      <alignment horizontal="center" vertical="center" shrinkToFit="1"/>
    </xf>
    <xf numFmtId="0" fontId="1" fillId="0" borderId="0" xfId="4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" fillId="0" borderId="17" xfId="5" applyBorder="1" applyAlignment="1">
      <alignment horizontal="center" vertical="center"/>
    </xf>
    <xf numFmtId="0" fontId="1" fillId="0" borderId="33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34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32" xfId="5" applyBorder="1" applyAlignment="1">
      <alignment horizontal="center" vertical="center"/>
    </xf>
    <xf numFmtId="0" fontId="1" fillId="0" borderId="45" xfId="5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1" fillId="0" borderId="47" xfId="4" applyBorder="1" applyAlignment="1">
      <alignment horizontal="center" vertical="center"/>
    </xf>
    <xf numFmtId="0" fontId="1" fillId="0" borderId="52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13" xfId="4" applyBorder="1" applyAlignment="1">
      <alignment horizontal="center" vertical="center"/>
    </xf>
    <xf numFmtId="0" fontId="22" fillId="0" borderId="48" xfId="4" applyFont="1" applyBorder="1" applyAlignment="1">
      <alignment horizontal="center" vertical="center" wrapText="1"/>
    </xf>
    <xf numFmtId="0" fontId="22" fillId="0" borderId="47" xfId="4" applyFont="1" applyBorder="1" applyAlignment="1">
      <alignment horizontal="center" vertical="center" wrapText="1"/>
    </xf>
    <xf numFmtId="0" fontId="22" fillId="0" borderId="45" xfId="4" applyFont="1" applyBorder="1" applyAlignment="1">
      <alignment horizontal="center" vertical="center" wrapText="1"/>
    </xf>
    <xf numFmtId="0" fontId="22" fillId="0" borderId="18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9" xfId="4" applyFont="1" applyBorder="1" applyAlignment="1">
      <alignment horizontal="center" vertical="center" wrapText="1"/>
    </xf>
    <xf numFmtId="0" fontId="22" fillId="0" borderId="8" xfId="4" applyFont="1" applyBorder="1" applyAlignment="1">
      <alignment horizontal="center" vertical="center" wrapText="1"/>
    </xf>
    <xf numFmtId="0" fontId="22" fillId="0" borderId="6" xfId="4" applyFont="1" applyBorder="1" applyAlignment="1">
      <alignment horizontal="center" vertical="center" wrapText="1"/>
    </xf>
    <xf numFmtId="0" fontId="22" fillId="0" borderId="46" xfId="4" applyFont="1" applyBorder="1" applyAlignment="1">
      <alignment horizontal="center" vertical="center" wrapText="1"/>
    </xf>
    <xf numFmtId="0" fontId="22" fillId="0" borderId="17" xfId="4" applyFont="1" applyBorder="1" applyAlignment="1">
      <alignment horizontal="center" vertical="center" wrapText="1"/>
    </xf>
    <xf numFmtId="0" fontId="22" fillId="0" borderId="7" xfId="4" applyFont="1" applyBorder="1" applyAlignment="1">
      <alignment horizontal="center" vertical="center" wrapText="1"/>
    </xf>
    <xf numFmtId="0" fontId="22" fillId="0" borderId="46" xfId="4" applyFont="1" applyBorder="1" applyAlignment="1">
      <alignment horizontal="center" vertical="center" shrinkToFit="1"/>
    </xf>
    <xf numFmtId="0" fontId="22" fillId="0" borderId="47" xfId="4" applyFont="1" applyBorder="1" applyAlignment="1">
      <alignment horizontal="center" vertical="center" shrinkToFit="1"/>
    </xf>
    <xf numFmtId="0" fontId="22" fillId="0" borderId="52" xfId="4" applyFont="1" applyBorder="1" applyAlignment="1">
      <alignment horizontal="center" vertical="center" shrinkToFit="1"/>
    </xf>
    <xf numFmtId="0" fontId="22" fillId="0" borderId="14" xfId="4" applyFont="1" applyBorder="1" applyAlignment="1">
      <alignment horizontal="center" vertical="center" shrinkToFit="1"/>
    </xf>
    <xf numFmtId="0" fontId="22" fillId="0" borderId="7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13" xfId="4" applyFont="1" applyBorder="1" applyAlignment="1">
      <alignment horizontal="center" vertical="center" shrinkToFit="1"/>
    </xf>
    <xf numFmtId="0" fontId="1" fillId="0" borderId="45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46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28" fillId="0" borderId="4" xfId="4" applyFont="1" applyBorder="1" applyAlignment="1">
      <alignment horizontal="center" vertical="center" shrinkToFit="1"/>
    </xf>
    <xf numFmtId="0" fontId="1" fillId="0" borderId="26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1" fillId="0" borderId="9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8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1" fillId="0" borderId="6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7" xfId="5" applyBorder="1" applyAlignment="1">
      <alignment horizontal="center" vertical="center"/>
    </xf>
    <xf numFmtId="177" fontId="1" fillId="0" borderId="23" xfId="5" applyNumberFormat="1" applyBorder="1" applyAlignment="1">
      <alignment horizontal="center" vertical="center"/>
    </xf>
    <xf numFmtId="177" fontId="1" fillId="0" borderId="16" xfId="5" applyNumberFormat="1" applyBorder="1" applyAlignment="1">
      <alignment horizontal="center" vertical="center"/>
    </xf>
    <xf numFmtId="177" fontId="1" fillId="0" borderId="6" xfId="5" applyNumberForma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 wrapText="1"/>
    </xf>
    <xf numFmtId="0" fontId="22" fillId="0" borderId="25" xfId="4" applyFont="1" applyBorder="1" applyAlignment="1">
      <alignment horizontal="center" vertical="center" wrapText="1"/>
    </xf>
    <xf numFmtId="0" fontId="22" fillId="0" borderId="30" xfId="4" applyFont="1" applyBorder="1" applyAlignment="1">
      <alignment horizontal="center" vertical="center" wrapText="1"/>
    </xf>
    <xf numFmtId="0" fontId="22" fillId="0" borderId="14" xfId="4" applyFont="1" applyBorder="1" applyAlignment="1">
      <alignment horizontal="center" vertical="center" wrapText="1"/>
    </xf>
    <xf numFmtId="0" fontId="22" fillId="0" borderId="35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 wrapText="1"/>
    </xf>
    <xf numFmtId="0" fontId="1" fillId="0" borderId="26" xfId="4" applyBorder="1" applyAlignment="1">
      <alignment horizontal="center" vertical="center" wrapText="1"/>
    </xf>
    <xf numFmtId="0" fontId="1" fillId="0" borderId="18" xfId="4" applyBorder="1" applyAlignment="1">
      <alignment horizontal="center" vertical="center" wrapText="1"/>
    </xf>
    <xf numFmtId="0" fontId="1" fillId="0" borderId="35" xfId="4" applyBorder="1" applyAlignment="1">
      <alignment horizontal="center" vertical="center" wrapText="1"/>
    </xf>
    <xf numFmtId="0" fontId="1" fillId="0" borderId="29" xfId="5" applyBorder="1" applyAlignment="1">
      <alignment horizontal="center" vertical="center"/>
    </xf>
    <xf numFmtId="0" fontId="1" fillId="0" borderId="28" xfId="5" applyBorder="1" applyAlignment="1">
      <alignment horizontal="center" vertical="center"/>
    </xf>
    <xf numFmtId="0" fontId="1" fillId="0" borderId="41" xfId="5" applyBorder="1" applyAlignment="1">
      <alignment horizontal="center" vertical="center"/>
    </xf>
    <xf numFmtId="0" fontId="1" fillId="0" borderId="21" xfId="5" applyBorder="1" applyAlignment="1">
      <alignment horizontal="center" vertical="center"/>
    </xf>
    <xf numFmtId="0" fontId="1" fillId="0" borderId="20" xfId="5" applyBorder="1" applyAlignment="1">
      <alignment horizontal="center" vertical="center"/>
    </xf>
    <xf numFmtId="0" fontId="1" fillId="0" borderId="40" xfId="5" applyBorder="1" applyAlignment="1">
      <alignment horizontal="center" vertical="center"/>
    </xf>
    <xf numFmtId="0" fontId="1" fillId="0" borderId="38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36" xfId="5" applyBorder="1" applyAlignment="1">
      <alignment horizontal="center" vertical="center"/>
    </xf>
    <xf numFmtId="0" fontId="1" fillId="0" borderId="35" xfId="5" applyBorder="1" applyAlignment="1">
      <alignment horizontal="center" vertical="center"/>
    </xf>
    <xf numFmtId="177" fontId="1" fillId="0" borderId="32" xfId="5" applyNumberFormat="1" applyBorder="1" applyAlignment="1">
      <alignment horizontal="center" vertical="center"/>
    </xf>
    <xf numFmtId="0" fontId="21" fillId="0" borderId="31" xfId="5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 shrinkToFit="1"/>
    </xf>
    <xf numFmtId="0" fontId="22" fillId="0" borderId="30" xfId="4" applyFont="1" applyBorder="1" applyAlignment="1">
      <alignment horizontal="center" vertical="center" shrinkToFit="1"/>
    </xf>
    <xf numFmtId="0" fontId="22" fillId="0" borderId="18" xfId="4" applyFont="1" applyBorder="1" applyAlignment="1">
      <alignment horizontal="center" vertical="center" shrinkToFit="1"/>
    </xf>
    <xf numFmtId="0" fontId="22" fillId="0" borderId="9" xfId="4" applyFont="1" applyBorder="1" applyAlignment="1">
      <alignment horizontal="center" vertical="center" shrinkToFit="1"/>
    </xf>
    <xf numFmtId="0" fontId="1" fillId="0" borderId="9" xfId="4" applyBorder="1" applyAlignment="1">
      <alignment horizontal="center" vertical="center" wrapText="1"/>
    </xf>
    <xf numFmtId="0" fontId="1" fillId="0" borderId="46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177" fontId="1" fillId="0" borderId="45" xfId="5" applyNumberForma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0" xfId="4" applyAlignment="1">
      <alignment horizontal="center" vertical="center" wrapText="1"/>
    </xf>
    <xf numFmtId="0" fontId="1" fillId="0" borderId="14" xfId="4" applyBorder="1" applyAlignment="1">
      <alignment horizontal="center" vertical="center" textRotation="255"/>
    </xf>
    <xf numFmtId="0" fontId="22" fillId="0" borderId="52" xfId="4" applyFont="1" applyBorder="1" applyAlignment="1">
      <alignment horizontal="center" vertical="center" wrapText="1"/>
    </xf>
    <xf numFmtId="0" fontId="1" fillId="0" borderId="48" xfId="4" applyBorder="1" applyAlignment="1">
      <alignment horizontal="center" vertical="center" wrapText="1"/>
    </xf>
    <xf numFmtId="0" fontId="1" fillId="0" borderId="51" xfId="5" applyBorder="1" applyAlignment="1">
      <alignment horizontal="center" vertical="center"/>
    </xf>
    <xf numFmtId="0" fontId="1" fillId="0" borderId="50" xfId="5" applyBorder="1" applyAlignment="1">
      <alignment horizontal="center" vertical="center"/>
    </xf>
    <xf numFmtId="0" fontId="1" fillId="0" borderId="49" xfId="5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1" fillId="0" borderId="42" xfId="5" applyBorder="1" applyAlignment="1">
      <alignment horizontal="center" vertical="center"/>
    </xf>
    <xf numFmtId="0" fontId="1" fillId="0" borderId="48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22" fillId="0" borderId="24" xfId="4" applyFont="1" applyBorder="1" applyAlignment="1">
      <alignment horizontal="center" vertical="center" shrinkToFit="1"/>
    </xf>
    <xf numFmtId="0" fontId="27" fillId="0" borderId="4" xfId="5" applyFont="1" applyBorder="1" applyAlignment="1">
      <alignment horizontal="center" vertical="center" shrinkToFit="1"/>
    </xf>
    <xf numFmtId="0" fontId="28" fillId="4" borderId="70" xfId="4" applyFont="1" applyFill="1" applyBorder="1" applyAlignment="1">
      <alignment horizontal="center" vertical="center" shrinkToFit="1"/>
    </xf>
    <xf numFmtId="0" fontId="28" fillId="4" borderId="71" xfId="4" applyFont="1" applyFill="1" applyBorder="1" applyAlignment="1">
      <alignment horizontal="center" vertical="center" shrinkToFit="1"/>
    </xf>
    <xf numFmtId="0" fontId="28" fillId="4" borderId="69" xfId="4" applyFont="1" applyFill="1" applyBorder="1" applyAlignment="1">
      <alignment horizontal="center" vertical="center" shrinkToFit="1"/>
    </xf>
    <xf numFmtId="0" fontId="27" fillId="0" borderId="24" xfId="4" applyFont="1" applyBorder="1" applyAlignment="1">
      <alignment horizontal="center" vertical="center" shrinkToFit="1"/>
    </xf>
    <xf numFmtId="0" fontId="27" fillId="0" borderId="25" xfId="4" applyFont="1" applyBorder="1" applyAlignment="1">
      <alignment horizontal="center" vertical="center" shrinkToFit="1"/>
    </xf>
    <xf numFmtId="0" fontId="27" fillId="0" borderId="23" xfId="4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0" fontId="27" fillId="0" borderId="0" xfId="4" applyFont="1" applyAlignment="1">
      <alignment horizontal="center" vertical="center" shrinkToFit="1"/>
    </xf>
    <xf numFmtId="0" fontId="27" fillId="0" borderId="16" xfId="4" applyFont="1" applyBorder="1" applyAlignment="1">
      <alignment horizontal="center" vertical="center" shrinkToFit="1"/>
    </xf>
    <xf numFmtId="0" fontId="27" fillId="0" borderId="33" xfId="4" applyFont="1" applyBorder="1" applyAlignment="1">
      <alignment horizontal="center" vertical="center" shrinkToFit="1"/>
    </xf>
    <xf numFmtId="0" fontId="27" fillId="0" borderId="34" xfId="4" applyFont="1" applyBorder="1" applyAlignment="1">
      <alignment horizontal="center" vertical="center" shrinkToFit="1"/>
    </xf>
    <xf numFmtId="0" fontId="27" fillId="0" borderId="32" xfId="4" applyFont="1" applyBorder="1" applyAlignment="1">
      <alignment horizontal="center" vertical="center" shrinkToFit="1"/>
    </xf>
    <xf numFmtId="0" fontId="1" fillId="3" borderId="24" xfId="5" applyFill="1" applyBorder="1" applyAlignment="1">
      <alignment horizontal="center" vertical="center" shrinkToFit="1"/>
    </xf>
    <xf numFmtId="0" fontId="1" fillId="3" borderId="25" xfId="5" applyFill="1" applyBorder="1" applyAlignment="1">
      <alignment horizontal="center" vertical="center" shrinkToFit="1"/>
    </xf>
    <xf numFmtId="0" fontId="1" fillId="3" borderId="33" xfId="5" applyFill="1" applyBorder="1" applyAlignment="1">
      <alignment horizontal="center" vertical="center" shrinkToFit="1"/>
    </xf>
    <xf numFmtId="0" fontId="1" fillId="3" borderId="34" xfId="5" applyFill="1" applyBorder="1" applyAlignment="1">
      <alignment horizontal="center" vertical="center" shrinkToFit="1"/>
    </xf>
    <xf numFmtId="0" fontId="28" fillId="0" borderId="4" xfId="4" applyFont="1" applyBorder="1" applyAlignment="1">
      <alignment horizontal="center" vertical="center"/>
    </xf>
    <xf numFmtId="0" fontId="28" fillId="0" borderId="70" xfId="4" applyFont="1" applyBorder="1" applyAlignment="1">
      <alignment horizontal="center" vertical="center"/>
    </xf>
    <xf numFmtId="0" fontId="28" fillId="0" borderId="71" xfId="4" applyFont="1" applyBorder="1" applyAlignment="1">
      <alignment horizontal="center" vertical="center"/>
    </xf>
    <xf numFmtId="0" fontId="28" fillId="0" borderId="69" xfId="4" applyFont="1" applyBorder="1" applyAlignment="1">
      <alignment horizontal="center" vertical="center"/>
    </xf>
    <xf numFmtId="0" fontId="28" fillId="0" borderId="72" xfId="4" applyFont="1" applyBorder="1"/>
    <xf numFmtId="0" fontId="22" fillId="0" borderId="25" xfId="4" applyFont="1" applyBorder="1" applyAlignment="1">
      <alignment horizontal="center" vertical="center" wrapText="1" shrinkToFit="1"/>
    </xf>
    <xf numFmtId="0" fontId="22" fillId="0" borderId="23" xfId="4" applyFont="1" applyBorder="1" applyAlignment="1">
      <alignment horizontal="center" vertical="center" wrapText="1" shrinkToFit="1"/>
    </xf>
    <xf numFmtId="0" fontId="22" fillId="0" borderId="17" xfId="4" applyFont="1" applyBorder="1" applyAlignment="1">
      <alignment horizontal="center" vertical="center" wrapText="1" shrinkToFit="1"/>
    </xf>
    <xf numFmtId="0" fontId="22" fillId="0" borderId="0" xfId="4" applyFont="1" applyAlignment="1">
      <alignment horizontal="center" vertical="center" wrapText="1" shrinkToFit="1"/>
    </xf>
    <xf numFmtId="0" fontId="22" fillId="0" borderId="16" xfId="4" applyFont="1" applyBorder="1" applyAlignment="1">
      <alignment horizontal="center" vertical="center" wrapText="1" shrinkToFit="1"/>
    </xf>
    <xf numFmtId="0" fontId="22" fillId="0" borderId="33" xfId="4" applyFont="1" applyBorder="1" applyAlignment="1">
      <alignment horizontal="center" vertical="center" wrapText="1" shrinkToFit="1"/>
    </xf>
    <xf numFmtId="0" fontId="22" fillId="0" borderId="34" xfId="4" applyFont="1" applyBorder="1" applyAlignment="1">
      <alignment horizontal="center" vertical="center" wrapText="1" shrinkToFit="1"/>
    </xf>
    <xf numFmtId="0" fontId="22" fillId="0" borderId="32" xfId="4" applyFont="1" applyBorder="1" applyAlignment="1">
      <alignment horizontal="center" vertical="center" wrapText="1" shrinkToFit="1"/>
    </xf>
  </cellXfs>
  <cellStyles count="7">
    <cellStyle name="標準" xfId="0" builtinId="0"/>
    <cellStyle name="標準 3" xfId="2" xr:uid="{00000000-0005-0000-0000-000001000000}"/>
    <cellStyle name="標準 3 2" xfId="1" xr:uid="{00000000-0005-0000-0000-000002000000}"/>
    <cellStyle name="標準 5" xfId="3" xr:uid="{00000000-0005-0000-0000-000003000000}"/>
    <cellStyle name="標準_４試合検討資料" xfId="5" xr:uid="{00000000-0005-0000-0000-000004000000}"/>
    <cellStyle name="標準_４試合検討資料_'13年 春季フェスタ(全種目)改訂13.05.21" xfId="4" xr:uid="{00000000-0005-0000-0000-000005000000}"/>
    <cellStyle name="標準_東三河大会組合(ﾌｫｰﾏｯﾄ)_'13年 春季フェスタ(全種目)改訂13.05.21" xfId="6" xr:uid="{00000000-0005-0000-0000-000006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241300</xdr:rowOff>
    </xdr:from>
    <xdr:to>
      <xdr:col>5</xdr:col>
      <xdr:colOff>57150</xdr:colOff>
      <xdr:row>15</xdr:row>
      <xdr:rowOff>920750</xdr:rowOff>
    </xdr:to>
    <xdr:pic>
      <xdr:nvPicPr>
        <xdr:cNvPr id="2" name="図 1" descr="svAichi">
          <a:extLst>
            <a:ext uri="{FF2B5EF4-FFF2-40B4-BE49-F238E27FC236}">
              <a16:creationId xmlns:a16="http://schemas.microsoft.com/office/drawing/2014/main" id="{D174729C-8869-4258-A4BF-493C8528A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1371600"/>
          <a:ext cx="2571749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>
      <selection activeCell="A4" sqref="A4:F4"/>
    </sheetView>
  </sheetViews>
  <sheetFormatPr defaultColWidth="8.19921875" defaultRowHeight="13.2"/>
  <cols>
    <col min="1" max="1" width="7" style="1" customWidth="1"/>
    <col min="2" max="2" width="2.69921875" style="1" customWidth="1"/>
    <col min="3" max="3" width="2.5" style="1" customWidth="1"/>
    <col min="4" max="4" width="12.09765625" style="1" customWidth="1"/>
    <col min="5" max="5" width="52.19921875" style="1" customWidth="1"/>
    <col min="6" max="6" width="7.8984375" style="1" customWidth="1"/>
    <col min="7" max="16384" width="8.19921875" style="1"/>
  </cols>
  <sheetData>
    <row r="1" spans="1:6" s="2" customFormat="1" ht="45" customHeight="1">
      <c r="A1" s="95" t="s">
        <v>19</v>
      </c>
      <c r="B1" s="95"/>
      <c r="C1" s="95"/>
      <c r="D1" s="95"/>
      <c r="E1" s="95"/>
      <c r="F1" s="95"/>
    </row>
    <row r="2" spans="1:6" s="2" customFormat="1" ht="13.5" customHeight="1">
      <c r="A2" s="96"/>
      <c r="B2" s="96"/>
      <c r="C2" s="96"/>
      <c r="D2" s="96"/>
      <c r="E2" s="96"/>
      <c r="F2" s="96"/>
    </row>
    <row r="3" spans="1:6" ht="10.5" customHeight="1">
      <c r="A3" s="97"/>
      <c r="B3" s="97"/>
      <c r="C3" s="97"/>
      <c r="D3" s="97"/>
      <c r="E3" s="97"/>
      <c r="F3" s="97"/>
    </row>
    <row r="4" spans="1:6" s="2" customFormat="1" ht="55.95" customHeight="1">
      <c r="A4" s="98" t="s">
        <v>18</v>
      </c>
      <c r="B4" s="98"/>
      <c r="C4" s="98"/>
      <c r="D4" s="98"/>
      <c r="E4" s="98"/>
      <c r="F4" s="98"/>
    </row>
    <row r="5" spans="1:6" s="2" customFormat="1" ht="15" customHeight="1">
      <c r="A5" s="99"/>
      <c r="B5" s="99"/>
      <c r="C5" s="99"/>
      <c r="D5" s="99"/>
      <c r="E5" s="99"/>
      <c r="F5" s="99"/>
    </row>
    <row r="6" spans="1:6" s="2" customFormat="1" ht="42" customHeight="1">
      <c r="A6" s="98"/>
      <c r="B6" s="98"/>
      <c r="C6" s="98"/>
      <c r="D6" s="98"/>
      <c r="E6" s="98"/>
      <c r="F6" s="98"/>
    </row>
    <row r="7" spans="1:6" ht="18.75" customHeight="1">
      <c r="A7" s="13"/>
      <c r="B7" s="13"/>
      <c r="C7" s="13"/>
      <c r="D7"/>
      <c r="E7" s="13"/>
      <c r="F7" s="13"/>
    </row>
    <row r="8" spans="1:6" ht="18.75" customHeight="1">
      <c r="A8" s="13"/>
      <c r="B8" s="13"/>
      <c r="C8" s="13"/>
      <c r="D8" s="13"/>
      <c r="E8" s="13"/>
      <c r="F8" s="13"/>
    </row>
    <row r="9" spans="1:6" ht="18.75" customHeight="1">
      <c r="A9" s="13"/>
      <c r="B9" s="13"/>
      <c r="C9" s="13"/>
      <c r="D9" s="13"/>
      <c r="E9" s="13"/>
      <c r="F9" s="13"/>
    </row>
    <row r="10" spans="1:6" ht="18.75" customHeight="1">
      <c r="A10" s="13"/>
      <c r="B10" s="13"/>
      <c r="C10" s="13"/>
      <c r="D10" s="13"/>
      <c r="E10" s="13"/>
      <c r="F10" s="13"/>
    </row>
    <row r="11" spans="1:6" ht="18.75" customHeight="1"/>
    <row r="12" spans="1:6" ht="18.75" customHeight="1"/>
    <row r="13" spans="1:6" ht="18.75" customHeight="1"/>
    <row r="14" spans="1:6" ht="18.75" customHeight="1"/>
    <row r="15" spans="1:6" ht="18.75" customHeight="1"/>
    <row r="16" spans="1:6" ht="109.5" customHeight="1"/>
    <row r="17" spans="1:6" s="2" customFormat="1" ht="19.5" customHeight="1">
      <c r="D17" s="10" t="s">
        <v>17</v>
      </c>
      <c r="E17" s="12" t="s">
        <v>16</v>
      </c>
    </row>
    <row r="18" spans="1:6" s="2" customFormat="1" ht="19.5" customHeight="1">
      <c r="D18" s="10" t="s">
        <v>15</v>
      </c>
      <c r="E18" s="10" t="s">
        <v>14</v>
      </c>
    </row>
    <row r="19" spans="1:6" s="2" customFormat="1" ht="19.5" customHeight="1">
      <c r="D19" s="10" t="s">
        <v>13</v>
      </c>
      <c r="E19" s="11" t="s">
        <v>12</v>
      </c>
    </row>
    <row r="20" spans="1:6" s="2" customFormat="1" ht="19.5" customHeight="1">
      <c r="D20" s="10" t="s">
        <v>11</v>
      </c>
      <c r="E20" s="10" t="s">
        <v>10</v>
      </c>
    </row>
    <row r="21" spans="1:6" s="2" customFormat="1" ht="19.5" customHeight="1">
      <c r="B21" s="8"/>
      <c r="D21" s="7"/>
      <c r="E21" s="7"/>
    </row>
    <row r="22" spans="1:6" s="2" customFormat="1" ht="19.5" customHeight="1">
      <c r="B22" s="8"/>
      <c r="D22" s="9" t="s">
        <v>9</v>
      </c>
      <c r="E22" s="4" t="s">
        <v>8</v>
      </c>
    </row>
    <row r="23" spans="1:6" s="2" customFormat="1" ht="19.5" customHeight="1">
      <c r="B23" s="8"/>
      <c r="D23" s="9"/>
      <c r="E23" s="4" t="s">
        <v>7</v>
      </c>
    </row>
    <row r="24" spans="1:6" s="2" customFormat="1" ht="19.5" customHeight="1">
      <c r="B24" s="8"/>
      <c r="D24" s="9" t="s">
        <v>6</v>
      </c>
      <c r="E24" s="4" t="s">
        <v>5</v>
      </c>
    </row>
    <row r="25" spans="1:6" s="2" customFormat="1" ht="19.5" customHeight="1">
      <c r="B25" s="8"/>
      <c r="D25" s="9" t="s">
        <v>4</v>
      </c>
      <c r="E25" s="4" t="s">
        <v>3</v>
      </c>
    </row>
    <row r="26" spans="1:6" s="2" customFormat="1" ht="19.5" customHeight="1">
      <c r="B26" s="8"/>
      <c r="D26" s="9"/>
      <c r="E26" s="9" t="s">
        <v>2</v>
      </c>
    </row>
    <row r="27" spans="1:6" s="2" customFormat="1" ht="19.5" customHeight="1">
      <c r="B27" s="8"/>
      <c r="D27" s="9" t="s">
        <v>1</v>
      </c>
      <c r="E27" s="9" t="s">
        <v>0</v>
      </c>
    </row>
    <row r="28" spans="1:6" s="2" customFormat="1" ht="10.5" customHeight="1">
      <c r="B28" s="8"/>
      <c r="D28" s="7"/>
      <c r="E28" s="7"/>
    </row>
    <row r="29" spans="1:6" s="2" customFormat="1" ht="59.4" customHeight="1">
      <c r="A29" s="6"/>
      <c r="B29" s="6"/>
      <c r="C29" s="94"/>
      <c r="D29" s="94"/>
      <c r="E29" s="4"/>
    </row>
    <row r="30" spans="1:6" s="2" customFormat="1" ht="24" customHeight="1">
      <c r="B30" s="5"/>
      <c r="C30" s="94"/>
      <c r="D30" s="94"/>
      <c r="E30" s="4"/>
      <c r="F30" s="3"/>
    </row>
  </sheetData>
  <mergeCells count="8">
    <mergeCell ref="C29:D29"/>
    <mergeCell ref="C30:D30"/>
    <mergeCell ref="A1:F1"/>
    <mergeCell ref="A2:F2"/>
    <mergeCell ref="A3:F3"/>
    <mergeCell ref="A4:F4"/>
    <mergeCell ref="A5:F5"/>
    <mergeCell ref="A6:F6"/>
  </mergeCells>
  <phoneticPr fontId="2"/>
  <printOptions horizontalCentered="1" verticalCentered="1"/>
  <pageMargins left="0.19685039370078741" right="0.1181102362204724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view="pageBreakPreview" zoomScale="85" zoomScaleNormal="100" zoomScaleSheetLayoutView="85" workbookViewId="0">
      <selection activeCell="E5" sqref="E5:E9"/>
    </sheetView>
  </sheetViews>
  <sheetFormatPr defaultColWidth="8.09765625" defaultRowHeight="31.95" customHeight="1"/>
  <cols>
    <col min="1" max="1" width="8.09765625" style="14"/>
    <col min="2" max="2" width="6.19921875" style="15" customWidth="1"/>
    <col min="3" max="3" width="35.5" style="17" customWidth="1"/>
    <col min="4" max="4" width="35.3984375" style="17" customWidth="1"/>
    <col min="5" max="5" width="11.59765625" style="16" customWidth="1"/>
    <col min="6" max="6" width="4.8984375" style="15" customWidth="1"/>
    <col min="7" max="7" width="2.5" style="14" customWidth="1"/>
    <col min="8" max="246" width="8.09765625" style="14"/>
    <col min="247" max="247" width="6.19921875" style="14" customWidth="1"/>
    <col min="248" max="248" width="46.19921875" style="14" customWidth="1"/>
    <col min="249" max="249" width="15.19921875" style="14" customWidth="1"/>
    <col min="250" max="250" width="9.19921875" style="14" customWidth="1"/>
    <col min="251" max="251" width="14.09765625" style="14" customWidth="1"/>
    <col min="252" max="252" width="8.19921875" style="14" customWidth="1"/>
    <col min="253" max="502" width="8.09765625" style="14"/>
    <col min="503" max="503" width="6.19921875" style="14" customWidth="1"/>
    <col min="504" max="504" width="46.19921875" style="14" customWidth="1"/>
    <col min="505" max="505" width="15.19921875" style="14" customWidth="1"/>
    <col min="506" max="506" width="9.19921875" style="14" customWidth="1"/>
    <col min="507" max="507" width="14.09765625" style="14" customWidth="1"/>
    <col min="508" max="508" width="8.19921875" style="14" customWidth="1"/>
    <col min="509" max="758" width="8.09765625" style="14"/>
    <col min="759" max="759" width="6.19921875" style="14" customWidth="1"/>
    <col min="760" max="760" width="46.19921875" style="14" customWidth="1"/>
    <col min="761" max="761" width="15.19921875" style="14" customWidth="1"/>
    <col min="762" max="762" width="9.19921875" style="14" customWidth="1"/>
    <col min="763" max="763" width="14.09765625" style="14" customWidth="1"/>
    <col min="764" max="764" width="8.19921875" style="14" customWidth="1"/>
    <col min="765" max="1014" width="8.09765625" style="14"/>
    <col min="1015" max="1015" width="6.19921875" style="14" customWidth="1"/>
    <col min="1016" max="1016" width="46.19921875" style="14" customWidth="1"/>
    <col min="1017" max="1017" width="15.19921875" style="14" customWidth="1"/>
    <col min="1018" max="1018" width="9.19921875" style="14" customWidth="1"/>
    <col min="1019" max="1019" width="14.09765625" style="14" customWidth="1"/>
    <col min="1020" max="1020" width="8.19921875" style="14" customWidth="1"/>
    <col min="1021" max="1270" width="8.09765625" style="14"/>
    <col min="1271" max="1271" width="6.19921875" style="14" customWidth="1"/>
    <col min="1272" max="1272" width="46.19921875" style="14" customWidth="1"/>
    <col min="1273" max="1273" width="15.19921875" style="14" customWidth="1"/>
    <col min="1274" max="1274" width="9.19921875" style="14" customWidth="1"/>
    <col min="1275" max="1275" width="14.09765625" style="14" customWidth="1"/>
    <col min="1276" max="1276" width="8.19921875" style="14" customWidth="1"/>
    <col min="1277" max="1526" width="8.09765625" style="14"/>
    <col min="1527" max="1527" width="6.19921875" style="14" customWidth="1"/>
    <col min="1528" max="1528" width="46.19921875" style="14" customWidth="1"/>
    <col min="1529" max="1529" width="15.19921875" style="14" customWidth="1"/>
    <col min="1530" max="1530" width="9.19921875" style="14" customWidth="1"/>
    <col min="1531" max="1531" width="14.09765625" style="14" customWidth="1"/>
    <col min="1532" max="1532" width="8.19921875" style="14" customWidth="1"/>
    <col min="1533" max="1782" width="8.09765625" style="14"/>
    <col min="1783" max="1783" width="6.19921875" style="14" customWidth="1"/>
    <col min="1784" max="1784" width="46.19921875" style="14" customWidth="1"/>
    <col min="1785" max="1785" width="15.19921875" style="14" customWidth="1"/>
    <col min="1786" max="1786" width="9.19921875" style="14" customWidth="1"/>
    <col min="1787" max="1787" width="14.09765625" style="14" customWidth="1"/>
    <col min="1788" max="1788" width="8.19921875" style="14" customWidth="1"/>
    <col min="1789" max="2038" width="8.09765625" style="14"/>
    <col min="2039" max="2039" width="6.19921875" style="14" customWidth="1"/>
    <col min="2040" max="2040" width="46.19921875" style="14" customWidth="1"/>
    <col min="2041" max="2041" width="15.19921875" style="14" customWidth="1"/>
    <col min="2042" max="2042" width="9.19921875" style="14" customWidth="1"/>
    <col min="2043" max="2043" width="14.09765625" style="14" customWidth="1"/>
    <col min="2044" max="2044" width="8.19921875" style="14" customWidth="1"/>
    <col min="2045" max="2294" width="8.09765625" style="14"/>
    <col min="2295" max="2295" width="6.19921875" style="14" customWidth="1"/>
    <col min="2296" max="2296" width="46.19921875" style="14" customWidth="1"/>
    <col min="2297" max="2297" width="15.19921875" style="14" customWidth="1"/>
    <col min="2298" max="2298" width="9.19921875" style="14" customWidth="1"/>
    <col min="2299" max="2299" width="14.09765625" style="14" customWidth="1"/>
    <col min="2300" max="2300" width="8.19921875" style="14" customWidth="1"/>
    <col min="2301" max="2550" width="8.09765625" style="14"/>
    <col min="2551" max="2551" width="6.19921875" style="14" customWidth="1"/>
    <col min="2552" max="2552" width="46.19921875" style="14" customWidth="1"/>
    <col min="2553" max="2553" width="15.19921875" style="14" customWidth="1"/>
    <col min="2554" max="2554" width="9.19921875" style="14" customWidth="1"/>
    <col min="2555" max="2555" width="14.09765625" style="14" customWidth="1"/>
    <col min="2556" max="2556" width="8.19921875" style="14" customWidth="1"/>
    <col min="2557" max="2806" width="8.09765625" style="14"/>
    <col min="2807" max="2807" width="6.19921875" style="14" customWidth="1"/>
    <col min="2808" max="2808" width="46.19921875" style="14" customWidth="1"/>
    <col min="2809" max="2809" width="15.19921875" style="14" customWidth="1"/>
    <col min="2810" max="2810" width="9.19921875" style="14" customWidth="1"/>
    <col min="2811" max="2811" width="14.09765625" style="14" customWidth="1"/>
    <col min="2812" max="2812" width="8.19921875" style="14" customWidth="1"/>
    <col min="2813" max="3062" width="8.09765625" style="14"/>
    <col min="3063" max="3063" width="6.19921875" style="14" customWidth="1"/>
    <col min="3064" max="3064" width="46.19921875" style="14" customWidth="1"/>
    <col min="3065" max="3065" width="15.19921875" style="14" customWidth="1"/>
    <col min="3066" max="3066" width="9.19921875" style="14" customWidth="1"/>
    <col min="3067" max="3067" width="14.09765625" style="14" customWidth="1"/>
    <col min="3068" max="3068" width="8.19921875" style="14" customWidth="1"/>
    <col min="3069" max="3318" width="8.09765625" style="14"/>
    <col min="3319" max="3319" width="6.19921875" style="14" customWidth="1"/>
    <col min="3320" max="3320" width="46.19921875" style="14" customWidth="1"/>
    <col min="3321" max="3321" width="15.19921875" style="14" customWidth="1"/>
    <col min="3322" max="3322" width="9.19921875" style="14" customWidth="1"/>
    <col min="3323" max="3323" width="14.09765625" style="14" customWidth="1"/>
    <col min="3324" max="3324" width="8.19921875" style="14" customWidth="1"/>
    <col min="3325" max="3574" width="8.09765625" style="14"/>
    <col min="3575" max="3575" width="6.19921875" style="14" customWidth="1"/>
    <col min="3576" max="3576" width="46.19921875" style="14" customWidth="1"/>
    <col min="3577" max="3577" width="15.19921875" style="14" customWidth="1"/>
    <col min="3578" max="3578" width="9.19921875" style="14" customWidth="1"/>
    <col min="3579" max="3579" width="14.09765625" style="14" customWidth="1"/>
    <col min="3580" max="3580" width="8.19921875" style="14" customWidth="1"/>
    <col min="3581" max="3830" width="8.09765625" style="14"/>
    <col min="3831" max="3831" width="6.19921875" style="14" customWidth="1"/>
    <col min="3832" max="3832" width="46.19921875" style="14" customWidth="1"/>
    <col min="3833" max="3833" width="15.19921875" style="14" customWidth="1"/>
    <col min="3834" max="3834" width="9.19921875" style="14" customWidth="1"/>
    <col min="3835" max="3835" width="14.09765625" style="14" customWidth="1"/>
    <col min="3836" max="3836" width="8.19921875" style="14" customWidth="1"/>
    <col min="3837" max="4086" width="8.09765625" style="14"/>
    <col min="4087" max="4087" width="6.19921875" style="14" customWidth="1"/>
    <col min="4088" max="4088" width="46.19921875" style="14" customWidth="1"/>
    <col min="4089" max="4089" width="15.19921875" style="14" customWidth="1"/>
    <col min="4090" max="4090" width="9.19921875" style="14" customWidth="1"/>
    <col min="4091" max="4091" width="14.09765625" style="14" customWidth="1"/>
    <col min="4092" max="4092" width="8.19921875" style="14" customWidth="1"/>
    <col min="4093" max="4342" width="8.09765625" style="14"/>
    <col min="4343" max="4343" width="6.19921875" style="14" customWidth="1"/>
    <col min="4344" max="4344" width="46.19921875" style="14" customWidth="1"/>
    <col min="4345" max="4345" width="15.19921875" style="14" customWidth="1"/>
    <col min="4346" max="4346" width="9.19921875" style="14" customWidth="1"/>
    <col min="4347" max="4347" width="14.09765625" style="14" customWidth="1"/>
    <col min="4348" max="4348" width="8.19921875" style="14" customWidth="1"/>
    <col min="4349" max="4598" width="8.09765625" style="14"/>
    <col min="4599" max="4599" width="6.19921875" style="14" customWidth="1"/>
    <col min="4600" max="4600" width="46.19921875" style="14" customWidth="1"/>
    <col min="4601" max="4601" width="15.19921875" style="14" customWidth="1"/>
    <col min="4602" max="4602" width="9.19921875" style="14" customWidth="1"/>
    <col min="4603" max="4603" width="14.09765625" style="14" customWidth="1"/>
    <col min="4604" max="4604" width="8.19921875" style="14" customWidth="1"/>
    <col min="4605" max="4854" width="8.09765625" style="14"/>
    <col min="4855" max="4855" width="6.19921875" style="14" customWidth="1"/>
    <col min="4856" max="4856" width="46.19921875" style="14" customWidth="1"/>
    <col min="4857" max="4857" width="15.19921875" style="14" customWidth="1"/>
    <col min="4858" max="4858" width="9.19921875" style="14" customWidth="1"/>
    <col min="4859" max="4859" width="14.09765625" style="14" customWidth="1"/>
    <col min="4860" max="4860" width="8.19921875" style="14" customWidth="1"/>
    <col min="4861" max="5110" width="8.09765625" style="14"/>
    <col min="5111" max="5111" width="6.19921875" style="14" customWidth="1"/>
    <col min="5112" max="5112" width="46.19921875" style="14" customWidth="1"/>
    <col min="5113" max="5113" width="15.19921875" style="14" customWidth="1"/>
    <col min="5114" max="5114" width="9.19921875" style="14" customWidth="1"/>
    <col min="5115" max="5115" width="14.09765625" style="14" customWidth="1"/>
    <col min="5116" max="5116" width="8.19921875" style="14" customWidth="1"/>
    <col min="5117" max="5366" width="8.09765625" style="14"/>
    <col min="5367" max="5367" width="6.19921875" style="14" customWidth="1"/>
    <col min="5368" max="5368" width="46.19921875" style="14" customWidth="1"/>
    <col min="5369" max="5369" width="15.19921875" style="14" customWidth="1"/>
    <col min="5370" max="5370" width="9.19921875" style="14" customWidth="1"/>
    <col min="5371" max="5371" width="14.09765625" style="14" customWidth="1"/>
    <col min="5372" max="5372" width="8.19921875" style="14" customWidth="1"/>
    <col min="5373" max="5622" width="8.09765625" style="14"/>
    <col min="5623" max="5623" width="6.19921875" style="14" customWidth="1"/>
    <col min="5624" max="5624" width="46.19921875" style="14" customWidth="1"/>
    <col min="5625" max="5625" width="15.19921875" style="14" customWidth="1"/>
    <col min="5626" max="5626" width="9.19921875" style="14" customWidth="1"/>
    <col min="5627" max="5627" width="14.09765625" style="14" customWidth="1"/>
    <col min="5628" max="5628" width="8.19921875" style="14" customWidth="1"/>
    <col min="5629" max="5878" width="8.09765625" style="14"/>
    <col min="5879" max="5879" width="6.19921875" style="14" customWidth="1"/>
    <col min="5880" max="5880" width="46.19921875" style="14" customWidth="1"/>
    <col min="5881" max="5881" width="15.19921875" style="14" customWidth="1"/>
    <col min="5882" max="5882" width="9.19921875" style="14" customWidth="1"/>
    <col min="5883" max="5883" width="14.09765625" style="14" customWidth="1"/>
    <col min="5884" max="5884" width="8.19921875" style="14" customWidth="1"/>
    <col min="5885" max="6134" width="8.09765625" style="14"/>
    <col min="6135" max="6135" width="6.19921875" style="14" customWidth="1"/>
    <col min="6136" max="6136" width="46.19921875" style="14" customWidth="1"/>
    <col min="6137" max="6137" width="15.19921875" style="14" customWidth="1"/>
    <col min="6138" max="6138" width="9.19921875" style="14" customWidth="1"/>
    <col min="6139" max="6139" width="14.09765625" style="14" customWidth="1"/>
    <col min="6140" max="6140" width="8.19921875" style="14" customWidth="1"/>
    <col min="6141" max="6390" width="8.09765625" style="14"/>
    <col min="6391" max="6391" width="6.19921875" style="14" customWidth="1"/>
    <col min="6392" max="6392" width="46.19921875" style="14" customWidth="1"/>
    <col min="6393" max="6393" width="15.19921875" style="14" customWidth="1"/>
    <col min="6394" max="6394" width="9.19921875" style="14" customWidth="1"/>
    <col min="6395" max="6395" width="14.09765625" style="14" customWidth="1"/>
    <col min="6396" max="6396" width="8.19921875" style="14" customWidth="1"/>
    <col min="6397" max="6646" width="8.09765625" style="14"/>
    <col min="6647" max="6647" width="6.19921875" style="14" customWidth="1"/>
    <col min="6648" max="6648" width="46.19921875" style="14" customWidth="1"/>
    <col min="6649" max="6649" width="15.19921875" style="14" customWidth="1"/>
    <col min="6650" max="6650" width="9.19921875" style="14" customWidth="1"/>
    <col min="6651" max="6651" width="14.09765625" style="14" customWidth="1"/>
    <col min="6652" max="6652" width="8.19921875" style="14" customWidth="1"/>
    <col min="6653" max="6902" width="8.09765625" style="14"/>
    <col min="6903" max="6903" width="6.19921875" style="14" customWidth="1"/>
    <col min="6904" max="6904" width="46.19921875" style="14" customWidth="1"/>
    <col min="6905" max="6905" width="15.19921875" style="14" customWidth="1"/>
    <col min="6906" max="6906" width="9.19921875" style="14" customWidth="1"/>
    <col min="6907" max="6907" width="14.09765625" style="14" customWidth="1"/>
    <col min="6908" max="6908" width="8.19921875" style="14" customWidth="1"/>
    <col min="6909" max="7158" width="8.09765625" style="14"/>
    <col min="7159" max="7159" width="6.19921875" style="14" customWidth="1"/>
    <col min="7160" max="7160" width="46.19921875" style="14" customWidth="1"/>
    <col min="7161" max="7161" width="15.19921875" style="14" customWidth="1"/>
    <col min="7162" max="7162" width="9.19921875" style="14" customWidth="1"/>
    <col min="7163" max="7163" width="14.09765625" style="14" customWidth="1"/>
    <col min="7164" max="7164" width="8.19921875" style="14" customWidth="1"/>
    <col min="7165" max="7414" width="8.09765625" style="14"/>
    <col min="7415" max="7415" width="6.19921875" style="14" customWidth="1"/>
    <col min="7416" max="7416" width="46.19921875" style="14" customWidth="1"/>
    <col min="7417" max="7417" width="15.19921875" style="14" customWidth="1"/>
    <col min="7418" max="7418" width="9.19921875" style="14" customWidth="1"/>
    <col min="7419" max="7419" width="14.09765625" style="14" customWidth="1"/>
    <col min="7420" max="7420" width="8.19921875" style="14" customWidth="1"/>
    <col min="7421" max="7670" width="8.09765625" style="14"/>
    <col min="7671" max="7671" width="6.19921875" style="14" customWidth="1"/>
    <col min="7672" max="7672" width="46.19921875" style="14" customWidth="1"/>
    <col min="7673" max="7673" width="15.19921875" style="14" customWidth="1"/>
    <col min="7674" max="7674" width="9.19921875" style="14" customWidth="1"/>
    <col min="7675" max="7675" width="14.09765625" style="14" customWidth="1"/>
    <col min="7676" max="7676" width="8.19921875" style="14" customWidth="1"/>
    <col min="7677" max="7926" width="8.09765625" style="14"/>
    <col min="7927" max="7927" width="6.19921875" style="14" customWidth="1"/>
    <col min="7928" max="7928" width="46.19921875" style="14" customWidth="1"/>
    <col min="7929" max="7929" width="15.19921875" style="14" customWidth="1"/>
    <col min="7930" max="7930" width="9.19921875" style="14" customWidth="1"/>
    <col min="7931" max="7931" width="14.09765625" style="14" customWidth="1"/>
    <col min="7932" max="7932" width="8.19921875" style="14" customWidth="1"/>
    <col min="7933" max="8182" width="8.09765625" style="14"/>
    <col min="8183" max="8183" width="6.19921875" style="14" customWidth="1"/>
    <col min="8184" max="8184" width="46.19921875" style="14" customWidth="1"/>
    <col min="8185" max="8185" width="15.19921875" style="14" customWidth="1"/>
    <col min="8186" max="8186" width="9.19921875" style="14" customWidth="1"/>
    <col min="8187" max="8187" width="14.09765625" style="14" customWidth="1"/>
    <col min="8188" max="8188" width="8.19921875" style="14" customWidth="1"/>
    <col min="8189" max="8438" width="8.09765625" style="14"/>
    <col min="8439" max="8439" width="6.19921875" style="14" customWidth="1"/>
    <col min="8440" max="8440" width="46.19921875" style="14" customWidth="1"/>
    <col min="8441" max="8441" width="15.19921875" style="14" customWidth="1"/>
    <col min="8442" max="8442" width="9.19921875" style="14" customWidth="1"/>
    <col min="8443" max="8443" width="14.09765625" style="14" customWidth="1"/>
    <col min="8444" max="8444" width="8.19921875" style="14" customWidth="1"/>
    <col min="8445" max="8694" width="8.09765625" style="14"/>
    <col min="8695" max="8695" width="6.19921875" style="14" customWidth="1"/>
    <col min="8696" max="8696" width="46.19921875" style="14" customWidth="1"/>
    <col min="8697" max="8697" width="15.19921875" style="14" customWidth="1"/>
    <col min="8698" max="8698" width="9.19921875" style="14" customWidth="1"/>
    <col min="8699" max="8699" width="14.09765625" style="14" customWidth="1"/>
    <col min="8700" max="8700" width="8.19921875" style="14" customWidth="1"/>
    <col min="8701" max="8950" width="8.09765625" style="14"/>
    <col min="8951" max="8951" width="6.19921875" style="14" customWidth="1"/>
    <col min="8952" max="8952" width="46.19921875" style="14" customWidth="1"/>
    <col min="8953" max="8953" width="15.19921875" style="14" customWidth="1"/>
    <col min="8954" max="8954" width="9.19921875" style="14" customWidth="1"/>
    <col min="8955" max="8955" width="14.09765625" style="14" customWidth="1"/>
    <col min="8956" max="8956" width="8.19921875" style="14" customWidth="1"/>
    <col min="8957" max="9206" width="8.09765625" style="14"/>
    <col min="9207" max="9207" width="6.19921875" style="14" customWidth="1"/>
    <col min="9208" max="9208" width="46.19921875" style="14" customWidth="1"/>
    <col min="9209" max="9209" width="15.19921875" style="14" customWidth="1"/>
    <col min="9210" max="9210" width="9.19921875" style="14" customWidth="1"/>
    <col min="9211" max="9211" width="14.09765625" style="14" customWidth="1"/>
    <col min="9212" max="9212" width="8.19921875" style="14" customWidth="1"/>
    <col min="9213" max="9462" width="8.09765625" style="14"/>
    <col min="9463" max="9463" width="6.19921875" style="14" customWidth="1"/>
    <col min="9464" max="9464" width="46.19921875" style="14" customWidth="1"/>
    <col min="9465" max="9465" width="15.19921875" style="14" customWidth="1"/>
    <col min="9466" max="9466" width="9.19921875" style="14" customWidth="1"/>
    <col min="9467" max="9467" width="14.09765625" style="14" customWidth="1"/>
    <col min="9468" max="9468" width="8.19921875" style="14" customWidth="1"/>
    <col min="9469" max="9718" width="8.09765625" style="14"/>
    <col min="9719" max="9719" width="6.19921875" style="14" customWidth="1"/>
    <col min="9720" max="9720" width="46.19921875" style="14" customWidth="1"/>
    <col min="9721" max="9721" width="15.19921875" style="14" customWidth="1"/>
    <col min="9722" max="9722" width="9.19921875" style="14" customWidth="1"/>
    <col min="9723" max="9723" width="14.09765625" style="14" customWidth="1"/>
    <col min="9724" max="9724" width="8.19921875" style="14" customWidth="1"/>
    <col min="9725" max="9974" width="8.09765625" style="14"/>
    <col min="9975" max="9975" width="6.19921875" style="14" customWidth="1"/>
    <col min="9976" max="9976" width="46.19921875" style="14" customWidth="1"/>
    <col min="9977" max="9977" width="15.19921875" style="14" customWidth="1"/>
    <col min="9978" max="9978" width="9.19921875" style="14" customWidth="1"/>
    <col min="9979" max="9979" width="14.09765625" style="14" customWidth="1"/>
    <col min="9980" max="9980" width="8.19921875" style="14" customWidth="1"/>
    <col min="9981" max="10230" width="8.09765625" style="14"/>
    <col min="10231" max="10231" width="6.19921875" style="14" customWidth="1"/>
    <col min="10232" max="10232" width="46.19921875" style="14" customWidth="1"/>
    <col min="10233" max="10233" width="15.19921875" style="14" customWidth="1"/>
    <col min="10234" max="10234" width="9.19921875" style="14" customWidth="1"/>
    <col min="10235" max="10235" width="14.09765625" style="14" customWidth="1"/>
    <col min="10236" max="10236" width="8.19921875" style="14" customWidth="1"/>
    <col min="10237" max="10486" width="8.09765625" style="14"/>
    <col min="10487" max="10487" width="6.19921875" style="14" customWidth="1"/>
    <col min="10488" max="10488" width="46.19921875" style="14" customWidth="1"/>
    <col min="10489" max="10489" width="15.19921875" style="14" customWidth="1"/>
    <col min="10490" max="10490" width="9.19921875" style="14" customWidth="1"/>
    <col min="10491" max="10491" width="14.09765625" style="14" customWidth="1"/>
    <col min="10492" max="10492" width="8.19921875" style="14" customWidth="1"/>
    <col min="10493" max="10742" width="8.09765625" style="14"/>
    <col min="10743" max="10743" width="6.19921875" style="14" customWidth="1"/>
    <col min="10744" max="10744" width="46.19921875" style="14" customWidth="1"/>
    <col min="10745" max="10745" width="15.19921875" style="14" customWidth="1"/>
    <col min="10746" max="10746" width="9.19921875" style="14" customWidth="1"/>
    <col min="10747" max="10747" width="14.09765625" style="14" customWidth="1"/>
    <col min="10748" max="10748" width="8.19921875" style="14" customWidth="1"/>
    <col min="10749" max="10998" width="8.09765625" style="14"/>
    <col min="10999" max="10999" width="6.19921875" style="14" customWidth="1"/>
    <col min="11000" max="11000" width="46.19921875" style="14" customWidth="1"/>
    <col min="11001" max="11001" width="15.19921875" style="14" customWidth="1"/>
    <col min="11002" max="11002" width="9.19921875" style="14" customWidth="1"/>
    <col min="11003" max="11003" width="14.09765625" style="14" customWidth="1"/>
    <col min="11004" max="11004" width="8.19921875" style="14" customWidth="1"/>
    <col min="11005" max="11254" width="8.09765625" style="14"/>
    <col min="11255" max="11255" width="6.19921875" style="14" customWidth="1"/>
    <col min="11256" max="11256" width="46.19921875" style="14" customWidth="1"/>
    <col min="11257" max="11257" width="15.19921875" style="14" customWidth="1"/>
    <col min="11258" max="11258" width="9.19921875" style="14" customWidth="1"/>
    <col min="11259" max="11259" width="14.09765625" style="14" customWidth="1"/>
    <col min="11260" max="11260" width="8.19921875" style="14" customWidth="1"/>
    <col min="11261" max="11510" width="8.09765625" style="14"/>
    <col min="11511" max="11511" width="6.19921875" style="14" customWidth="1"/>
    <col min="11512" max="11512" width="46.19921875" style="14" customWidth="1"/>
    <col min="11513" max="11513" width="15.19921875" style="14" customWidth="1"/>
    <col min="11514" max="11514" width="9.19921875" style="14" customWidth="1"/>
    <col min="11515" max="11515" width="14.09765625" style="14" customWidth="1"/>
    <col min="11516" max="11516" width="8.19921875" style="14" customWidth="1"/>
    <col min="11517" max="11766" width="8.09765625" style="14"/>
    <col min="11767" max="11767" width="6.19921875" style="14" customWidth="1"/>
    <col min="11768" max="11768" width="46.19921875" style="14" customWidth="1"/>
    <col min="11769" max="11769" width="15.19921875" style="14" customWidth="1"/>
    <col min="11770" max="11770" width="9.19921875" style="14" customWidth="1"/>
    <col min="11771" max="11771" width="14.09765625" style="14" customWidth="1"/>
    <col min="11772" max="11772" width="8.19921875" style="14" customWidth="1"/>
    <col min="11773" max="12022" width="8.09765625" style="14"/>
    <col min="12023" max="12023" width="6.19921875" style="14" customWidth="1"/>
    <col min="12024" max="12024" width="46.19921875" style="14" customWidth="1"/>
    <col min="12025" max="12025" width="15.19921875" style="14" customWidth="1"/>
    <col min="12026" max="12026" width="9.19921875" style="14" customWidth="1"/>
    <col min="12027" max="12027" width="14.09765625" style="14" customWidth="1"/>
    <col min="12028" max="12028" width="8.19921875" style="14" customWidth="1"/>
    <col min="12029" max="12278" width="8.09765625" style="14"/>
    <col min="12279" max="12279" width="6.19921875" style="14" customWidth="1"/>
    <col min="12280" max="12280" width="46.19921875" style="14" customWidth="1"/>
    <col min="12281" max="12281" width="15.19921875" style="14" customWidth="1"/>
    <col min="12282" max="12282" width="9.19921875" style="14" customWidth="1"/>
    <col min="12283" max="12283" width="14.09765625" style="14" customWidth="1"/>
    <col min="12284" max="12284" width="8.19921875" style="14" customWidth="1"/>
    <col min="12285" max="12534" width="8.09765625" style="14"/>
    <col min="12535" max="12535" width="6.19921875" style="14" customWidth="1"/>
    <col min="12536" max="12536" width="46.19921875" style="14" customWidth="1"/>
    <col min="12537" max="12537" width="15.19921875" style="14" customWidth="1"/>
    <col min="12538" max="12538" width="9.19921875" style="14" customWidth="1"/>
    <col min="12539" max="12539" width="14.09765625" style="14" customWidth="1"/>
    <col min="12540" max="12540" width="8.19921875" style="14" customWidth="1"/>
    <col min="12541" max="12790" width="8.09765625" style="14"/>
    <col min="12791" max="12791" width="6.19921875" style="14" customWidth="1"/>
    <col min="12792" max="12792" width="46.19921875" style="14" customWidth="1"/>
    <col min="12793" max="12793" width="15.19921875" style="14" customWidth="1"/>
    <col min="12794" max="12794" width="9.19921875" style="14" customWidth="1"/>
    <col min="12795" max="12795" width="14.09765625" style="14" customWidth="1"/>
    <col min="12796" max="12796" width="8.19921875" style="14" customWidth="1"/>
    <col min="12797" max="13046" width="8.09765625" style="14"/>
    <col min="13047" max="13047" width="6.19921875" style="14" customWidth="1"/>
    <col min="13048" max="13048" width="46.19921875" style="14" customWidth="1"/>
    <col min="13049" max="13049" width="15.19921875" style="14" customWidth="1"/>
    <col min="13050" max="13050" width="9.19921875" style="14" customWidth="1"/>
    <col min="13051" max="13051" width="14.09765625" style="14" customWidth="1"/>
    <col min="13052" max="13052" width="8.19921875" style="14" customWidth="1"/>
    <col min="13053" max="13302" width="8.09765625" style="14"/>
    <col min="13303" max="13303" width="6.19921875" style="14" customWidth="1"/>
    <col min="13304" max="13304" width="46.19921875" style="14" customWidth="1"/>
    <col min="13305" max="13305" width="15.19921875" style="14" customWidth="1"/>
    <col min="13306" max="13306" width="9.19921875" style="14" customWidth="1"/>
    <col min="13307" max="13307" width="14.09765625" style="14" customWidth="1"/>
    <col min="13308" max="13308" width="8.19921875" style="14" customWidth="1"/>
    <col min="13309" max="13558" width="8.09765625" style="14"/>
    <col min="13559" max="13559" width="6.19921875" style="14" customWidth="1"/>
    <col min="13560" max="13560" width="46.19921875" style="14" customWidth="1"/>
    <col min="13561" max="13561" width="15.19921875" style="14" customWidth="1"/>
    <col min="13562" max="13562" width="9.19921875" style="14" customWidth="1"/>
    <col min="13563" max="13563" width="14.09765625" style="14" customWidth="1"/>
    <col min="13564" max="13564" width="8.19921875" style="14" customWidth="1"/>
    <col min="13565" max="13814" width="8.09765625" style="14"/>
    <col min="13815" max="13815" width="6.19921875" style="14" customWidth="1"/>
    <col min="13816" max="13816" width="46.19921875" style="14" customWidth="1"/>
    <col min="13817" max="13817" width="15.19921875" style="14" customWidth="1"/>
    <col min="13818" max="13818" width="9.19921875" style="14" customWidth="1"/>
    <col min="13819" max="13819" width="14.09765625" style="14" customWidth="1"/>
    <col min="13820" max="13820" width="8.19921875" style="14" customWidth="1"/>
    <col min="13821" max="14070" width="8.09765625" style="14"/>
    <col min="14071" max="14071" width="6.19921875" style="14" customWidth="1"/>
    <col min="14072" max="14072" width="46.19921875" style="14" customWidth="1"/>
    <col min="14073" max="14073" width="15.19921875" style="14" customWidth="1"/>
    <col min="14074" max="14074" width="9.19921875" style="14" customWidth="1"/>
    <col min="14075" max="14075" width="14.09765625" style="14" customWidth="1"/>
    <col min="14076" max="14076" width="8.19921875" style="14" customWidth="1"/>
    <col min="14077" max="14326" width="8.09765625" style="14"/>
    <col min="14327" max="14327" width="6.19921875" style="14" customWidth="1"/>
    <col min="14328" max="14328" width="46.19921875" style="14" customWidth="1"/>
    <col min="14329" max="14329" width="15.19921875" style="14" customWidth="1"/>
    <col min="14330" max="14330" width="9.19921875" style="14" customWidth="1"/>
    <col min="14331" max="14331" width="14.09765625" style="14" customWidth="1"/>
    <col min="14332" max="14332" width="8.19921875" style="14" customWidth="1"/>
    <col min="14333" max="14582" width="8.09765625" style="14"/>
    <col min="14583" max="14583" width="6.19921875" style="14" customWidth="1"/>
    <col min="14584" max="14584" width="46.19921875" style="14" customWidth="1"/>
    <col min="14585" max="14585" width="15.19921875" style="14" customWidth="1"/>
    <col min="14586" max="14586" width="9.19921875" style="14" customWidth="1"/>
    <col min="14587" max="14587" width="14.09765625" style="14" customWidth="1"/>
    <col min="14588" max="14588" width="8.19921875" style="14" customWidth="1"/>
    <col min="14589" max="14838" width="8.09765625" style="14"/>
    <col min="14839" max="14839" width="6.19921875" style="14" customWidth="1"/>
    <col min="14840" max="14840" width="46.19921875" style="14" customWidth="1"/>
    <col min="14841" max="14841" width="15.19921875" style="14" customWidth="1"/>
    <col min="14842" max="14842" width="9.19921875" style="14" customWidth="1"/>
    <col min="14843" max="14843" width="14.09765625" style="14" customWidth="1"/>
    <col min="14844" max="14844" width="8.19921875" style="14" customWidth="1"/>
    <col min="14845" max="15094" width="8.09765625" style="14"/>
    <col min="15095" max="15095" width="6.19921875" style="14" customWidth="1"/>
    <col min="15096" max="15096" width="46.19921875" style="14" customWidth="1"/>
    <col min="15097" max="15097" width="15.19921875" style="14" customWidth="1"/>
    <col min="15098" max="15098" width="9.19921875" style="14" customWidth="1"/>
    <col min="15099" max="15099" width="14.09765625" style="14" customWidth="1"/>
    <col min="15100" max="15100" width="8.19921875" style="14" customWidth="1"/>
    <col min="15101" max="15350" width="8.09765625" style="14"/>
    <col min="15351" max="15351" width="6.19921875" style="14" customWidth="1"/>
    <col min="15352" max="15352" width="46.19921875" style="14" customWidth="1"/>
    <col min="15353" max="15353" width="15.19921875" style="14" customWidth="1"/>
    <col min="15354" max="15354" width="9.19921875" style="14" customWidth="1"/>
    <col min="15355" max="15355" width="14.09765625" style="14" customWidth="1"/>
    <col min="15356" max="15356" width="8.19921875" style="14" customWidth="1"/>
    <col min="15357" max="15606" width="8.09765625" style="14"/>
    <col min="15607" max="15607" width="6.19921875" style="14" customWidth="1"/>
    <col min="15608" max="15608" width="46.19921875" style="14" customWidth="1"/>
    <col min="15609" max="15609" width="15.19921875" style="14" customWidth="1"/>
    <col min="15610" max="15610" width="9.19921875" style="14" customWidth="1"/>
    <col min="15611" max="15611" width="14.09765625" style="14" customWidth="1"/>
    <col min="15612" max="15612" width="8.19921875" style="14" customWidth="1"/>
    <col min="15613" max="15862" width="8.09765625" style="14"/>
    <col min="15863" max="15863" width="6.19921875" style="14" customWidth="1"/>
    <col min="15864" max="15864" width="46.19921875" style="14" customWidth="1"/>
    <col min="15865" max="15865" width="15.19921875" style="14" customWidth="1"/>
    <col min="15866" max="15866" width="9.19921875" style="14" customWidth="1"/>
    <col min="15867" max="15867" width="14.09765625" style="14" customWidth="1"/>
    <col min="15868" max="15868" width="8.19921875" style="14" customWidth="1"/>
    <col min="15869" max="16118" width="8.09765625" style="14"/>
    <col min="16119" max="16119" width="6.19921875" style="14" customWidth="1"/>
    <col min="16120" max="16120" width="46.19921875" style="14" customWidth="1"/>
    <col min="16121" max="16121" width="15.19921875" style="14" customWidth="1"/>
    <col min="16122" max="16122" width="9.19921875" style="14" customWidth="1"/>
    <col min="16123" max="16123" width="14.09765625" style="14" customWidth="1"/>
    <col min="16124" max="16124" width="8.19921875" style="14" customWidth="1"/>
    <col min="16125" max="16384" width="8.09765625" style="14"/>
  </cols>
  <sheetData>
    <row r="1" spans="1:8" s="25" customFormat="1" ht="24" customHeight="1">
      <c r="A1" s="27" t="s">
        <v>36</v>
      </c>
      <c r="C1" s="26"/>
      <c r="D1" s="100" t="s">
        <v>35</v>
      </c>
      <c r="E1" s="100"/>
      <c r="F1" s="100"/>
      <c r="G1" s="100"/>
      <c r="H1" s="100"/>
    </row>
    <row r="2" spans="1:8" ht="30" customHeight="1">
      <c r="A2" s="101" t="s">
        <v>34</v>
      </c>
      <c r="B2" s="101"/>
      <c r="C2" s="101"/>
      <c r="D2" s="101"/>
      <c r="E2" s="101"/>
      <c r="F2" s="101"/>
      <c r="G2" s="101"/>
      <c r="H2" s="101"/>
    </row>
    <row r="3" spans="1:8" ht="30" customHeight="1" thickBot="1">
      <c r="B3" s="17" t="s">
        <v>33</v>
      </c>
      <c r="E3" s="24"/>
      <c r="F3" s="24"/>
    </row>
    <row r="4" spans="1:8" ht="30" customHeight="1" thickBot="1">
      <c r="B4" s="21" t="s">
        <v>32</v>
      </c>
      <c r="C4" s="23" t="s">
        <v>31</v>
      </c>
      <c r="D4" s="22"/>
      <c r="E4" s="21" t="s">
        <v>30</v>
      </c>
      <c r="F4" s="14"/>
    </row>
    <row r="5" spans="1:8" ht="30" customHeight="1" thickBot="1">
      <c r="B5" s="18">
        <v>1</v>
      </c>
      <c r="C5" s="20" t="s">
        <v>29</v>
      </c>
      <c r="D5" s="19"/>
      <c r="E5" s="18">
        <v>1</v>
      </c>
      <c r="F5" s="14"/>
    </row>
    <row r="6" spans="1:8" ht="30" customHeight="1" thickBot="1">
      <c r="B6" s="18">
        <v>2</v>
      </c>
      <c r="C6" s="20" t="s">
        <v>28</v>
      </c>
      <c r="D6" s="19"/>
      <c r="E6" s="18">
        <v>1</v>
      </c>
      <c r="F6" s="14"/>
    </row>
    <row r="7" spans="1:8" ht="30" customHeight="1" thickBot="1">
      <c r="B7" s="18">
        <v>3</v>
      </c>
      <c r="C7" s="20" t="s">
        <v>27</v>
      </c>
      <c r="D7" s="19"/>
      <c r="E7" s="18">
        <v>1</v>
      </c>
      <c r="F7" s="14"/>
    </row>
    <row r="8" spans="1:8" ht="30" customHeight="1" thickBot="1">
      <c r="B8" s="18">
        <v>4</v>
      </c>
      <c r="C8" s="20" t="s">
        <v>26</v>
      </c>
      <c r="D8" s="19"/>
      <c r="E8" s="18">
        <v>1</v>
      </c>
      <c r="F8" s="14"/>
    </row>
    <row r="9" spans="1:8" ht="30" customHeight="1" thickBot="1">
      <c r="B9" s="18">
        <v>5</v>
      </c>
      <c r="C9" s="20" t="s">
        <v>25</v>
      </c>
      <c r="D9" s="19"/>
      <c r="E9" s="18">
        <v>1</v>
      </c>
      <c r="F9" s="14"/>
    </row>
    <row r="10" spans="1:8" ht="30" customHeight="1" thickBot="1">
      <c r="B10" s="18">
        <v>6</v>
      </c>
      <c r="C10" s="20" t="s">
        <v>24</v>
      </c>
      <c r="D10" s="19"/>
      <c r="E10" s="18">
        <v>7</v>
      </c>
      <c r="F10" s="14"/>
    </row>
    <row r="11" spans="1:8" ht="30" customHeight="1" thickBot="1">
      <c r="B11" s="18">
        <v>7</v>
      </c>
      <c r="C11" s="20" t="s">
        <v>23</v>
      </c>
      <c r="D11" s="19"/>
      <c r="E11" s="18">
        <v>7</v>
      </c>
      <c r="F11" s="14"/>
    </row>
    <row r="12" spans="1:8" ht="30" customHeight="1" thickBot="1">
      <c r="B12" s="18">
        <v>8</v>
      </c>
      <c r="C12" s="20" t="s">
        <v>22</v>
      </c>
      <c r="D12" s="19"/>
      <c r="E12" s="18">
        <v>7</v>
      </c>
      <c r="F12" s="14"/>
    </row>
    <row r="13" spans="1:8" ht="30" customHeight="1" thickBot="1">
      <c r="B13" s="18">
        <v>9</v>
      </c>
      <c r="C13" s="20" t="s">
        <v>21</v>
      </c>
      <c r="D13" s="19"/>
      <c r="E13" s="18">
        <v>7</v>
      </c>
      <c r="F13" s="14"/>
    </row>
    <row r="14" spans="1:8" ht="30" customHeight="1" thickBot="1">
      <c r="B14" s="18">
        <v>10</v>
      </c>
      <c r="C14" s="20" t="s">
        <v>20</v>
      </c>
      <c r="D14" s="19"/>
      <c r="E14" s="18">
        <v>7</v>
      </c>
      <c r="F14" s="14"/>
    </row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2">
    <mergeCell ref="D1:H1"/>
    <mergeCell ref="A2:H2"/>
  </mergeCells>
  <phoneticPr fontId="2"/>
  <pageMargins left="0.43307086614173229" right="0.23622047244094491" top="1.1811023622047245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EH153"/>
  <sheetViews>
    <sheetView view="pageBreakPreview" zoomScaleNormal="75" workbookViewId="0"/>
  </sheetViews>
  <sheetFormatPr defaultColWidth="8.09765625" defaultRowHeight="13.2"/>
  <cols>
    <col min="1" max="3" width="3.5" style="29" customWidth="1"/>
    <col min="4" max="4" width="3.3984375" style="29" customWidth="1"/>
    <col min="5" max="5" width="3.5" style="29" hidden="1" customWidth="1"/>
    <col min="6" max="6" width="3.5" style="29" customWidth="1"/>
    <col min="7" max="7" width="3.5" style="29" hidden="1" customWidth="1"/>
    <col min="8" max="8" width="3.5" style="29" customWidth="1"/>
    <col min="9" max="9" width="3.5" style="29" hidden="1" customWidth="1"/>
    <col min="10" max="11" width="3.5" style="29" customWidth="1"/>
    <col min="12" max="12" width="3.5" style="29" hidden="1" customWidth="1"/>
    <col min="13" max="13" width="3.3984375" style="29" customWidth="1"/>
    <col min="14" max="14" width="3.5" style="29" hidden="1" customWidth="1"/>
    <col min="15" max="16" width="3.5" style="29" customWidth="1"/>
    <col min="17" max="17" width="9.765625E-2" style="29" hidden="1" customWidth="1"/>
    <col min="18" max="18" width="3.5" style="29" customWidth="1"/>
    <col min="19" max="19" width="3.5" style="29" hidden="1" customWidth="1"/>
    <col min="20" max="20" width="3.5" style="29" customWidth="1"/>
    <col min="21" max="21" width="3.3984375" style="29" customWidth="1"/>
    <col min="22" max="22" width="3.5" style="29" hidden="1" customWidth="1"/>
    <col min="23" max="23" width="3.5" style="29" customWidth="1"/>
    <col min="24" max="24" width="3.5" style="29" hidden="1" customWidth="1"/>
    <col min="25" max="26" width="3.5" style="29" customWidth="1"/>
    <col min="27" max="27" width="3.5" style="29" hidden="1" customWidth="1"/>
    <col min="28" max="28" width="3.5" style="29" customWidth="1"/>
    <col min="29" max="29" width="3.5" style="29" hidden="1" customWidth="1"/>
    <col min="30" max="35" width="3.5" style="29" customWidth="1"/>
    <col min="36" max="36" width="3.3984375" style="29" customWidth="1"/>
    <col min="37" max="37" width="3.59765625" style="29" customWidth="1"/>
    <col min="38" max="39" width="8.59765625" style="29" customWidth="1"/>
    <col min="40" max="40" width="8.59765625" style="28" customWidth="1"/>
    <col min="41" max="42" width="13.8984375" style="28" hidden="1" customWidth="1"/>
    <col min="43" max="52" width="7.8984375" style="28" hidden="1" customWidth="1"/>
    <col min="53" max="63" width="0" style="28" hidden="1" customWidth="1"/>
    <col min="64" max="78" width="8.09765625" style="28"/>
    <col min="79" max="79" width="5.3984375" style="28" customWidth="1"/>
    <col min="80" max="256" width="8.09765625" style="28"/>
    <col min="257" max="259" width="3.5" style="28" customWidth="1"/>
    <col min="260" max="260" width="3.3984375" style="28" customWidth="1"/>
    <col min="261" max="261" width="0" style="28" hidden="1" customWidth="1"/>
    <col min="262" max="262" width="3.5" style="28" customWidth="1"/>
    <col min="263" max="263" width="0" style="28" hidden="1" customWidth="1"/>
    <col min="264" max="264" width="3.5" style="28" customWidth="1"/>
    <col min="265" max="265" width="0" style="28" hidden="1" customWidth="1"/>
    <col min="266" max="267" width="3.5" style="28" customWidth="1"/>
    <col min="268" max="268" width="0" style="28" hidden="1" customWidth="1"/>
    <col min="269" max="269" width="3.3984375" style="28" customWidth="1"/>
    <col min="270" max="270" width="0" style="28" hidden="1" customWidth="1"/>
    <col min="271" max="272" width="3.5" style="28" customWidth="1"/>
    <col min="273" max="273" width="0" style="28" hidden="1" customWidth="1"/>
    <col min="274" max="274" width="3.5" style="28" customWidth="1"/>
    <col min="275" max="275" width="0" style="28" hidden="1" customWidth="1"/>
    <col min="276" max="276" width="3.5" style="28" customWidth="1"/>
    <col min="277" max="277" width="3.3984375" style="28" customWidth="1"/>
    <col min="278" max="278" width="0" style="28" hidden="1" customWidth="1"/>
    <col min="279" max="279" width="3.5" style="28" customWidth="1"/>
    <col min="280" max="280" width="0" style="28" hidden="1" customWidth="1"/>
    <col min="281" max="282" width="3.5" style="28" customWidth="1"/>
    <col min="283" max="283" width="0" style="28" hidden="1" customWidth="1"/>
    <col min="284" max="284" width="3.5" style="28" customWidth="1"/>
    <col min="285" max="285" width="0" style="28" hidden="1" customWidth="1"/>
    <col min="286" max="291" width="3.5" style="28" customWidth="1"/>
    <col min="292" max="292" width="3.3984375" style="28" customWidth="1"/>
    <col min="293" max="293" width="3.59765625" style="28" customWidth="1"/>
    <col min="294" max="296" width="8.59765625" style="28" customWidth="1"/>
    <col min="297" max="298" width="13.8984375" style="28" customWidth="1"/>
    <col min="299" max="308" width="7.8984375" style="28" customWidth="1"/>
    <col min="309" max="334" width="8.09765625" style="28"/>
    <col min="335" max="335" width="5.3984375" style="28" customWidth="1"/>
    <col min="336" max="512" width="8.09765625" style="28"/>
    <col min="513" max="515" width="3.5" style="28" customWidth="1"/>
    <col min="516" max="516" width="3.3984375" style="28" customWidth="1"/>
    <col min="517" max="517" width="0" style="28" hidden="1" customWidth="1"/>
    <col min="518" max="518" width="3.5" style="28" customWidth="1"/>
    <col min="519" max="519" width="0" style="28" hidden="1" customWidth="1"/>
    <col min="520" max="520" width="3.5" style="28" customWidth="1"/>
    <col min="521" max="521" width="0" style="28" hidden="1" customWidth="1"/>
    <col min="522" max="523" width="3.5" style="28" customWidth="1"/>
    <col min="524" max="524" width="0" style="28" hidden="1" customWidth="1"/>
    <col min="525" max="525" width="3.3984375" style="28" customWidth="1"/>
    <col min="526" max="526" width="0" style="28" hidden="1" customWidth="1"/>
    <col min="527" max="528" width="3.5" style="28" customWidth="1"/>
    <col min="529" max="529" width="0" style="28" hidden="1" customWidth="1"/>
    <col min="530" max="530" width="3.5" style="28" customWidth="1"/>
    <col min="531" max="531" width="0" style="28" hidden="1" customWidth="1"/>
    <col min="532" max="532" width="3.5" style="28" customWidth="1"/>
    <col min="533" max="533" width="3.3984375" style="28" customWidth="1"/>
    <col min="534" max="534" width="0" style="28" hidden="1" customWidth="1"/>
    <col min="535" max="535" width="3.5" style="28" customWidth="1"/>
    <col min="536" max="536" width="0" style="28" hidden="1" customWidth="1"/>
    <col min="537" max="538" width="3.5" style="28" customWidth="1"/>
    <col min="539" max="539" width="0" style="28" hidden="1" customWidth="1"/>
    <col min="540" max="540" width="3.5" style="28" customWidth="1"/>
    <col min="541" max="541" width="0" style="28" hidden="1" customWidth="1"/>
    <col min="542" max="547" width="3.5" style="28" customWidth="1"/>
    <col min="548" max="548" width="3.3984375" style="28" customWidth="1"/>
    <col min="549" max="549" width="3.59765625" style="28" customWidth="1"/>
    <col min="550" max="552" width="8.59765625" style="28" customWidth="1"/>
    <col min="553" max="554" width="13.8984375" style="28" customWidth="1"/>
    <col min="555" max="564" width="7.8984375" style="28" customWidth="1"/>
    <col min="565" max="590" width="8.09765625" style="28"/>
    <col min="591" max="591" width="5.3984375" style="28" customWidth="1"/>
    <col min="592" max="768" width="8.09765625" style="28"/>
    <col min="769" max="771" width="3.5" style="28" customWidth="1"/>
    <col min="772" max="772" width="3.3984375" style="28" customWidth="1"/>
    <col min="773" max="773" width="0" style="28" hidden="1" customWidth="1"/>
    <col min="774" max="774" width="3.5" style="28" customWidth="1"/>
    <col min="775" max="775" width="0" style="28" hidden="1" customWidth="1"/>
    <col min="776" max="776" width="3.5" style="28" customWidth="1"/>
    <col min="777" max="777" width="0" style="28" hidden="1" customWidth="1"/>
    <col min="778" max="779" width="3.5" style="28" customWidth="1"/>
    <col min="780" max="780" width="0" style="28" hidden="1" customWidth="1"/>
    <col min="781" max="781" width="3.3984375" style="28" customWidth="1"/>
    <col min="782" max="782" width="0" style="28" hidden="1" customWidth="1"/>
    <col min="783" max="784" width="3.5" style="28" customWidth="1"/>
    <col min="785" max="785" width="0" style="28" hidden="1" customWidth="1"/>
    <col min="786" max="786" width="3.5" style="28" customWidth="1"/>
    <col min="787" max="787" width="0" style="28" hidden="1" customWidth="1"/>
    <col min="788" max="788" width="3.5" style="28" customWidth="1"/>
    <col min="789" max="789" width="3.3984375" style="28" customWidth="1"/>
    <col min="790" max="790" width="0" style="28" hidden="1" customWidth="1"/>
    <col min="791" max="791" width="3.5" style="28" customWidth="1"/>
    <col min="792" max="792" width="0" style="28" hidden="1" customWidth="1"/>
    <col min="793" max="794" width="3.5" style="28" customWidth="1"/>
    <col min="795" max="795" width="0" style="28" hidden="1" customWidth="1"/>
    <col min="796" max="796" width="3.5" style="28" customWidth="1"/>
    <col min="797" max="797" width="0" style="28" hidden="1" customWidth="1"/>
    <col min="798" max="803" width="3.5" style="28" customWidth="1"/>
    <col min="804" max="804" width="3.3984375" style="28" customWidth="1"/>
    <col min="805" max="805" width="3.59765625" style="28" customWidth="1"/>
    <col min="806" max="808" width="8.59765625" style="28" customWidth="1"/>
    <col min="809" max="810" width="13.8984375" style="28" customWidth="1"/>
    <col min="811" max="820" width="7.8984375" style="28" customWidth="1"/>
    <col min="821" max="846" width="8.09765625" style="28"/>
    <col min="847" max="847" width="5.3984375" style="28" customWidth="1"/>
    <col min="848" max="1024" width="8.09765625" style="28"/>
    <col min="1025" max="1027" width="3.5" style="28" customWidth="1"/>
    <col min="1028" max="1028" width="3.3984375" style="28" customWidth="1"/>
    <col min="1029" max="1029" width="0" style="28" hidden="1" customWidth="1"/>
    <col min="1030" max="1030" width="3.5" style="28" customWidth="1"/>
    <col min="1031" max="1031" width="0" style="28" hidden="1" customWidth="1"/>
    <col min="1032" max="1032" width="3.5" style="28" customWidth="1"/>
    <col min="1033" max="1033" width="0" style="28" hidden="1" customWidth="1"/>
    <col min="1034" max="1035" width="3.5" style="28" customWidth="1"/>
    <col min="1036" max="1036" width="0" style="28" hidden="1" customWidth="1"/>
    <col min="1037" max="1037" width="3.3984375" style="28" customWidth="1"/>
    <col min="1038" max="1038" width="0" style="28" hidden="1" customWidth="1"/>
    <col min="1039" max="1040" width="3.5" style="28" customWidth="1"/>
    <col min="1041" max="1041" width="0" style="28" hidden="1" customWidth="1"/>
    <col min="1042" max="1042" width="3.5" style="28" customWidth="1"/>
    <col min="1043" max="1043" width="0" style="28" hidden="1" customWidth="1"/>
    <col min="1044" max="1044" width="3.5" style="28" customWidth="1"/>
    <col min="1045" max="1045" width="3.3984375" style="28" customWidth="1"/>
    <col min="1046" max="1046" width="0" style="28" hidden="1" customWidth="1"/>
    <col min="1047" max="1047" width="3.5" style="28" customWidth="1"/>
    <col min="1048" max="1048" width="0" style="28" hidden="1" customWidth="1"/>
    <col min="1049" max="1050" width="3.5" style="28" customWidth="1"/>
    <col min="1051" max="1051" width="0" style="28" hidden="1" customWidth="1"/>
    <col min="1052" max="1052" width="3.5" style="28" customWidth="1"/>
    <col min="1053" max="1053" width="0" style="28" hidden="1" customWidth="1"/>
    <col min="1054" max="1059" width="3.5" style="28" customWidth="1"/>
    <col min="1060" max="1060" width="3.3984375" style="28" customWidth="1"/>
    <col min="1061" max="1061" width="3.59765625" style="28" customWidth="1"/>
    <col min="1062" max="1064" width="8.59765625" style="28" customWidth="1"/>
    <col min="1065" max="1066" width="13.8984375" style="28" customWidth="1"/>
    <col min="1067" max="1076" width="7.8984375" style="28" customWidth="1"/>
    <col min="1077" max="1102" width="8.09765625" style="28"/>
    <col min="1103" max="1103" width="5.3984375" style="28" customWidth="1"/>
    <col min="1104" max="1280" width="8.09765625" style="28"/>
    <col min="1281" max="1283" width="3.5" style="28" customWidth="1"/>
    <col min="1284" max="1284" width="3.3984375" style="28" customWidth="1"/>
    <col min="1285" max="1285" width="0" style="28" hidden="1" customWidth="1"/>
    <col min="1286" max="1286" width="3.5" style="28" customWidth="1"/>
    <col min="1287" max="1287" width="0" style="28" hidden="1" customWidth="1"/>
    <col min="1288" max="1288" width="3.5" style="28" customWidth="1"/>
    <col min="1289" max="1289" width="0" style="28" hidden="1" customWidth="1"/>
    <col min="1290" max="1291" width="3.5" style="28" customWidth="1"/>
    <col min="1292" max="1292" width="0" style="28" hidden="1" customWidth="1"/>
    <col min="1293" max="1293" width="3.3984375" style="28" customWidth="1"/>
    <col min="1294" max="1294" width="0" style="28" hidden="1" customWidth="1"/>
    <col min="1295" max="1296" width="3.5" style="28" customWidth="1"/>
    <col min="1297" max="1297" width="0" style="28" hidden="1" customWidth="1"/>
    <col min="1298" max="1298" width="3.5" style="28" customWidth="1"/>
    <col min="1299" max="1299" width="0" style="28" hidden="1" customWidth="1"/>
    <col min="1300" max="1300" width="3.5" style="28" customWidth="1"/>
    <col min="1301" max="1301" width="3.3984375" style="28" customWidth="1"/>
    <col min="1302" max="1302" width="0" style="28" hidden="1" customWidth="1"/>
    <col min="1303" max="1303" width="3.5" style="28" customWidth="1"/>
    <col min="1304" max="1304" width="0" style="28" hidden="1" customWidth="1"/>
    <col min="1305" max="1306" width="3.5" style="28" customWidth="1"/>
    <col min="1307" max="1307" width="0" style="28" hidden="1" customWidth="1"/>
    <col min="1308" max="1308" width="3.5" style="28" customWidth="1"/>
    <col min="1309" max="1309" width="0" style="28" hidden="1" customWidth="1"/>
    <col min="1310" max="1315" width="3.5" style="28" customWidth="1"/>
    <col min="1316" max="1316" width="3.3984375" style="28" customWidth="1"/>
    <col min="1317" max="1317" width="3.59765625" style="28" customWidth="1"/>
    <col min="1318" max="1320" width="8.59765625" style="28" customWidth="1"/>
    <col min="1321" max="1322" width="13.8984375" style="28" customWidth="1"/>
    <col min="1323" max="1332" width="7.8984375" style="28" customWidth="1"/>
    <col min="1333" max="1358" width="8.09765625" style="28"/>
    <col min="1359" max="1359" width="5.3984375" style="28" customWidth="1"/>
    <col min="1360" max="1536" width="8.09765625" style="28"/>
    <col min="1537" max="1539" width="3.5" style="28" customWidth="1"/>
    <col min="1540" max="1540" width="3.3984375" style="28" customWidth="1"/>
    <col min="1541" max="1541" width="0" style="28" hidden="1" customWidth="1"/>
    <col min="1542" max="1542" width="3.5" style="28" customWidth="1"/>
    <col min="1543" max="1543" width="0" style="28" hidden="1" customWidth="1"/>
    <col min="1544" max="1544" width="3.5" style="28" customWidth="1"/>
    <col min="1545" max="1545" width="0" style="28" hidden="1" customWidth="1"/>
    <col min="1546" max="1547" width="3.5" style="28" customWidth="1"/>
    <col min="1548" max="1548" width="0" style="28" hidden="1" customWidth="1"/>
    <col min="1549" max="1549" width="3.3984375" style="28" customWidth="1"/>
    <col min="1550" max="1550" width="0" style="28" hidden="1" customWidth="1"/>
    <col min="1551" max="1552" width="3.5" style="28" customWidth="1"/>
    <col min="1553" max="1553" width="0" style="28" hidden="1" customWidth="1"/>
    <col min="1554" max="1554" width="3.5" style="28" customWidth="1"/>
    <col min="1555" max="1555" width="0" style="28" hidden="1" customWidth="1"/>
    <col min="1556" max="1556" width="3.5" style="28" customWidth="1"/>
    <col min="1557" max="1557" width="3.3984375" style="28" customWidth="1"/>
    <col min="1558" max="1558" width="0" style="28" hidden="1" customWidth="1"/>
    <col min="1559" max="1559" width="3.5" style="28" customWidth="1"/>
    <col min="1560" max="1560" width="0" style="28" hidden="1" customWidth="1"/>
    <col min="1561" max="1562" width="3.5" style="28" customWidth="1"/>
    <col min="1563" max="1563" width="0" style="28" hidden="1" customWidth="1"/>
    <col min="1564" max="1564" width="3.5" style="28" customWidth="1"/>
    <col min="1565" max="1565" width="0" style="28" hidden="1" customWidth="1"/>
    <col min="1566" max="1571" width="3.5" style="28" customWidth="1"/>
    <col min="1572" max="1572" width="3.3984375" style="28" customWidth="1"/>
    <col min="1573" max="1573" width="3.59765625" style="28" customWidth="1"/>
    <col min="1574" max="1576" width="8.59765625" style="28" customWidth="1"/>
    <col min="1577" max="1578" width="13.8984375" style="28" customWidth="1"/>
    <col min="1579" max="1588" width="7.8984375" style="28" customWidth="1"/>
    <col min="1589" max="1614" width="8.09765625" style="28"/>
    <col min="1615" max="1615" width="5.3984375" style="28" customWidth="1"/>
    <col min="1616" max="1792" width="8.09765625" style="28"/>
    <col min="1793" max="1795" width="3.5" style="28" customWidth="1"/>
    <col min="1796" max="1796" width="3.3984375" style="28" customWidth="1"/>
    <col min="1797" max="1797" width="0" style="28" hidden="1" customWidth="1"/>
    <col min="1798" max="1798" width="3.5" style="28" customWidth="1"/>
    <col min="1799" max="1799" width="0" style="28" hidden="1" customWidth="1"/>
    <col min="1800" max="1800" width="3.5" style="28" customWidth="1"/>
    <col min="1801" max="1801" width="0" style="28" hidden="1" customWidth="1"/>
    <col min="1802" max="1803" width="3.5" style="28" customWidth="1"/>
    <col min="1804" max="1804" width="0" style="28" hidden="1" customWidth="1"/>
    <col min="1805" max="1805" width="3.3984375" style="28" customWidth="1"/>
    <col min="1806" max="1806" width="0" style="28" hidden="1" customWidth="1"/>
    <col min="1807" max="1808" width="3.5" style="28" customWidth="1"/>
    <col min="1809" max="1809" width="0" style="28" hidden="1" customWidth="1"/>
    <col min="1810" max="1810" width="3.5" style="28" customWidth="1"/>
    <col min="1811" max="1811" width="0" style="28" hidden="1" customWidth="1"/>
    <col min="1812" max="1812" width="3.5" style="28" customWidth="1"/>
    <col min="1813" max="1813" width="3.3984375" style="28" customWidth="1"/>
    <col min="1814" max="1814" width="0" style="28" hidden="1" customWidth="1"/>
    <col min="1815" max="1815" width="3.5" style="28" customWidth="1"/>
    <col min="1816" max="1816" width="0" style="28" hidden="1" customWidth="1"/>
    <col min="1817" max="1818" width="3.5" style="28" customWidth="1"/>
    <col min="1819" max="1819" width="0" style="28" hidden="1" customWidth="1"/>
    <col min="1820" max="1820" width="3.5" style="28" customWidth="1"/>
    <col min="1821" max="1821" width="0" style="28" hidden="1" customWidth="1"/>
    <col min="1822" max="1827" width="3.5" style="28" customWidth="1"/>
    <col min="1828" max="1828" width="3.3984375" style="28" customWidth="1"/>
    <col min="1829" max="1829" width="3.59765625" style="28" customWidth="1"/>
    <col min="1830" max="1832" width="8.59765625" style="28" customWidth="1"/>
    <col min="1833" max="1834" width="13.8984375" style="28" customWidth="1"/>
    <col min="1835" max="1844" width="7.8984375" style="28" customWidth="1"/>
    <col min="1845" max="1870" width="8.09765625" style="28"/>
    <col min="1871" max="1871" width="5.3984375" style="28" customWidth="1"/>
    <col min="1872" max="2048" width="8.09765625" style="28"/>
    <col min="2049" max="2051" width="3.5" style="28" customWidth="1"/>
    <col min="2052" max="2052" width="3.3984375" style="28" customWidth="1"/>
    <col min="2053" max="2053" width="0" style="28" hidden="1" customWidth="1"/>
    <col min="2054" max="2054" width="3.5" style="28" customWidth="1"/>
    <col min="2055" max="2055" width="0" style="28" hidden="1" customWidth="1"/>
    <col min="2056" max="2056" width="3.5" style="28" customWidth="1"/>
    <col min="2057" max="2057" width="0" style="28" hidden="1" customWidth="1"/>
    <col min="2058" max="2059" width="3.5" style="28" customWidth="1"/>
    <col min="2060" max="2060" width="0" style="28" hidden="1" customWidth="1"/>
    <col min="2061" max="2061" width="3.3984375" style="28" customWidth="1"/>
    <col min="2062" max="2062" width="0" style="28" hidden="1" customWidth="1"/>
    <col min="2063" max="2064" width="3.5" style="28" customWidth="1"/>
    <col min="2065" max="2065" width="0" style="28" hidden="1" customWidth="1"/>
    <col min="2066" max="2066" width="3.5" style="28" customWidth="1"/>
    <col min="2067" max="2067" width="0" style="28" hidden="1" customWidth="1"/>
    <col min="2068" max="2068" width="3.5" style="28" customWidth="1"/>
    <col min="2069" max="2069" width="3.3984375" style="28" customWidth="1"/>
    <col min="2070" max="2070" width="0" style="28" hidden="1" customWidth="1"/>
    <col min="2071" max="2071" width="3.5" style="28" customWidth="1"/>
    <col min="2072" max="2072" width="0" style="28" hidden="1" customWidth="1"/>
    <col min="2073" max="2074" width="3.5" style="28" customWidth="1"/>
    <col min="2075" max="2075" width="0" style="28" hidden="1" customWidth="1"/>
    <col min="2076" max="2076" width="3.5" style="28" customWidth="1"/>
    <col min="2077" max="2077" width="0" style="28" hidden="1" customWidth="1"/>
    <col min="2078" max="2083" width="3.5" style="28" customWidth="1"/>
    <col min="2084" max="2084" width="3.3984375" style="28" customWidth="1"/>
    <col min="2085" max="2085" width="3.59765625" style="28" customWidth="1"/>
    <col min="2086" max="2088" width="8.59765625" style="28" customWidth="1"/>
    <col min="2089" max="2090" width="13.8984375" style="28" customWidth="1"/>
    <col min="2091" max="2100" width="7.8984375" style="28" customWidth="1"/>
    <col min="2101" max="2126" width="8.09765625" style="28"/>
    <col min="2127" max="2127" width="5.3984375" style="28" customWidth="1"/>
    <col min="2128" max="2304" width="8.09765625" style="28"/>
    <col min="2305" max="2307" width="3.5" style="28" customWidth="1"/>
    <col min="2308" max="2308" width="3.3984375" style="28" customWidth="1"/>
    <col min="2309" max="2309" width="0" style="28" hidden="1" customWidth="1"/>
    <col min="2310" max="2310" width="3.5" style="28" customWidth="1"/>
    <col min="2311" max="2311" width="0" style="28" hidden="1" customWidth="1"/>
    <col min="2312" max="2312" width="3.5" style="28" customWidth="1"/>
    <col min="2313" max="2313" width="0" style="28" hidden="1" customWidth="1"/>
    <col min="2314" max="2315" width="3.5" style="28" customWidth="1"/>
    <col min="2316" max="2316" width="0" style="28" hidden="1" customWidth="1"/>
    <col min="2317" max="2317" width="3.3984375" style="28" customWidth="1"/>
    <col min="2318" max="2318" width="0" style="28" hidden="1" customWidth="1"/>
    <col min="2319" max="2320" width="3.5" style="28" customWidth="1"/>
    <col min="2321" max="2321" width="0" style="28" hidden="1" customWidth="1"/>
    <col min="2322" max="2322" width="3.5" style="28" customWidth="1"/>
    <col min="2323" max="2323" width="0" style="28" hidden="1" customWidth="1"/>
    <col min="2324" max="2324" width="3.5" style="28" customWidth="1"/>
    <col min="2325" max="2325" width="3.3984375" style="28" customWidth="1"/>
    <col min="2326" max="2326" width="0" style="28" hidden="1" customWidth="1"/>
    <col min="2327" max="2327" width="3.5" style="28" customWidth="1"/>
    <col min="2328" max="2328" width="0" style="28" hidden="1" customWidth="1"/>
    <col min="2329" max="2330" width="3.5" style="28" customWidth="1"/>
    <col min="2331" max="2331" width="0" style="28" hidden="1" customWidth="1"/>
    <col min="2332" max="2332" width="3.5" style="28" customWidth="1"/>
    <col min="2333" max="2333" width="0" style="28" hidden="1" customWidth="1"/>
    <col min="2334" max="2339" width="3.5" style="28" customWidth="1"/>
    <col min="2340" max="2340" width="3.3984375" style="28" customWidth="1"/>
    <col min="2341" max="2341" width="3.59765625" style="28" customWidth="1"/>
    <col min="2342" max="2344" width="8.59765625" style="28" customWidth="1"/>
    <col min="2345" max="2346" width="13.8984375" style="28" customWidth="1"/>
    <col min="2347" max="2356" width="7.8984375" style="28" customWidth="1"/>
    <col min="2357" max="2382" width="8.09765625" style="28"/>
    <col min="2383" max="2383" width="5.3984375" style="28" customWidth="1"/>
    <col min="2384" max="2560" width="8.09765625" style="28"/>
    <col min="2561" max="2563" width="3.5" style="28" customWidth="1"/>
    <col min="2564" max="2564" width="3.3984375" style="28" customWidth="1"/>
    <col min="2565" max="2565" width="0" style="28" hidden="1" customWidth="1"/>
    <col min="2566" max="2566" width="3.5" style="28" customWidth="1"/>
    <col min="2567" max="2567" width="0" style="28" hidden="1" customWidth="1"/>
    <col min="2568" max="2568" width="3.5" style="28" customWidth="1"/>
    <col min="2569" max="2569" width="0" style="28" hidden="1" customWidth="1"/>
    <col min="2570" max="2571" width="3.5" style="28" customWidth="1"/>
    <col min="2572" max="2572" width="0" style="28" hidden="1" customWidth="1"/>
    <col min="2573" max="2573" width="3.3984375" style="28" customWidth="1"/>
    <col min="2574" max="2574" width="0" style="28" hidden="1" customWidth="1"/>
    <col min="2575" max="2576" width="3.5" style="28" customWidth="1"/>
    <col min="2577" max="2577" width="0" style="28" hidden="1" customWidth="1"/>
    <col min="2578" max="2578" width="3.5" style="28" customWidth="1"/>
    <col min="2579" max="2579" width="0" style="28" hidden="1" customWidth="1"/>
    <col min="2580" max="2580" width="3.5" style="28" customWidth="1"/>
    <col min="2581" max="2581" width="3.3984375" style="28" customWidth="1"/>
    <col min="2582" max="2582" width="0" style="28" hidden="1" customWidth="1"/>
    <col min="2583" max="2583" width="3.5" style="28" customWidth="1"/>
    <col min="2584" max="2584" width="0" style="28" hidden="1" customWidth="1"/>
    <col min="2585" max="2586" width="3.5" style="28" customWidth="1"/>
    <col min="2587" max="2587" width="0" style="28" hidden="1" customWidth="1"/>
    <col min="2588" max="2588" width="3.5" style="28" customWidth="1"/>
    <col min="2589" max="2589" width="0" style="28" hidden="1" customWidth="1"/>
    <col min="2590" max="2595" width="3.5" style="28" customWidth="1"/>
    <col min="2596" max="2596" width="3.3984375" style="28" customWidth="1"/>
    <col min="2597" max="2597" width="3.59765625" style="28" customWidth="1"/>
    <col min="2598" max="2600" width="8.59765625" style="28" customWidth="1"/>
    <col min="2601" max="2602" width="13.8984375" style="28" customWidth="1"/>
    <col min="2603" max="2612" width="7.8984375" style="28" customWidth="1"/>
    <col min="2613" max="2638" width="8.09765625" style="28"/>
    <col min="2639" max="2639" width="5.3984375" style="28" customWidth="1"/>
    <col min="2640" max="2816" width="8.09765625" style="28"/>
    <col min="2817" max="2819" width="3.5" style="28" customWidth="1"/>
    <col min="2820" max="2820" width="3.3984375" style="28" customWidth="1"/>
    <col min="2821" max="2821" width="0" style="28" hidden="1" customWidth="1"/>
    <col min="2822" max="2822" width="3.5" style="28" customWidth="1"/>
    <col min="2823" max="2823" width="0" style="28" hidden="1" customWidth="1"/>
    <col min="2824" max="2824" width="3.5" style="28" customWidth="1"/>
    <col min="2825" max="2825" width="0" style="28" hidden="1" customWidth="1"/>
    <col min="2826" max="2827" width="3.5" style="28" customWidth="1"/>
    <col min="2828" max="2828" width="0" style="28" hidden="1" customWidth="1"/>
    <col min="2829" max="2829" width="3.3984375" style="28" customWidth="1"/>
    <col min="2830" max="2830" width="0" style="28" hidden="1" customWidth="1"/>
    <col min="2831" max="2832" width="3.5" style="28" customWidth="1"/>
    <col min="2833" max="2833" width="0" style="28" hidden="1" customWidth="1"/>
    <col min="2834" max="2834" width="3.5" style="28" customWidth="1"/>
    <col min="2835" max="2835" width="0" style="28" hidden="1" customWidth="1"/>
    <col min="2836" max="2836" width="3.5" style="28" customWidth="1"/>
    <col min="2837" max="2837" width="3.3984375" style="28" customWidth="1"/>
    <col min="2838" max="2838" width="0" style="28" hidden="1" customWidth="1"/>
    <col min="2839" max="2839" width="3.5" style="28" customWidth="1"/>
    <col min="2840" max="2840" width="0" style="28" hidden="1" customWidth="1"/>
    <col min="2841" max="2842" width="3.5" style="28" customWidth="1"/>
    <col min="2843" max="2843" width="0" style="28" hidden="1" customWidth="1"/>
    <col min="2844" max="2844" width="3.5" style="28" customWidth="1"/>
    <col min="2845" max="2845" width="0" style="28" hidden="1" customWidth="1"/>
    <col min="2846" max="2851" width="3.5" style="28" customWidth="1"/>
    <col min="2852" max="2852" width="3.3984375" style="28" customWidth="1"/>
    <col min="2853" max="2853" width="3.59765625" style="28" customWidth="1"/>
    <col min="2854" max="2856" width="8.59765625" style="28" customWidth="1"/>
    <col min="2857" max="2858" width="13.8984375" style="28" customWidth="1"/>
    <col min="2859" max="2868" width="7.8984375" style="28" customWidth="1"/>
    <col min="2869" max="2894" width="8.09765625" style="28"/>
    <col min="2895" max="2895" width="5.3984375" style="28" customWidth="1"/>
    <col min="2896" max="3072" width="8.09765625" style="28"/>
    <col min="3073" max="3075" width="3.5" style="28" customWidth="1"/>
    <col min="3076" max="3076" width="3.3984375" style="28" customWidth="1"/>
    <col min="3077" max="3077" width="0" style="28" hidden="1" customWidth="1"/>
    <col min="3078" max="3078" width="3.5" style="28" customWidth="1"/>
    <col min="3079" max="3079" width="0" style="28" hidden="1" customWidth="1"/>
    <col min="3080" max="3080" width="3.5" style="28" customWidth="1"/>
    <col min="3081" max="3081" width="0" style="28" hidden="1" customWidth="1"/>
    <col min="3082" max="3083" width="3.5" style="28" customWidth="1"/>
    <col min="3084" max="3084" width="0" style="28" hidden="1" customWidth="1"/>
    <col min="3085" max="3085" width="3.3984375" style="28" customWidth="1"/>
    <col min="3086" max="3086" width="0" style="28" hidden="1" customWidth="1"/>
    <col min="3087" max="3088" width="3.5" style="28" customWidth="1"/>
    <col min="3089" max="3089" width="0" style="28" hidden="1" customWidth="1"/>
    <col min="3090" max="3090" width="3.5" style="28" customWidth="1"/>
    <col min="3091" max="3091" width="0" style="28" hidden="1" customWidth="1"/>
    <col min="3092" max="3092" width="3.5" style="28" customWidth="1"/>
    <col min="3093" max="3093" width="3.3984375" style="28" customWidth="1"/>
    <col min="3094" max="3094" width="0" style="28" hidden="1" customWidth="1"/>
    <col min="3095" max="3095" width="3.5" style="28" customWidth="1"/>
    <col min="3096" max="3096" width="0" style="28" hidden="1" customWidth="1"/>
    <col min="3097" max="3098" width="3.5" style="28" customWidth="1"/>
    <col min="3099" max="3099" width="0" style="28" hidden="1" customWidth="1"/>
    <col min="3100" max="3100" width="3.5" style="28" customWidth="1"/>
    <col min="3101" max="3101" width="0" style="28" hidden="1" customWidth="1"/>
    <col min="3102" max="3107" width="3.5" style="28" customWidth="1"/>
    <col min="3108" max="3108" width="3.3984375" style="28" customWidth="1"/>
    <col min="3109" max="3109" width="3.59765625" style="28" customWidth="1"/>
    <col min="3110" max="3112" width="8.59765625" style="28" customWidth="1"/>
    <col min="3113" max="3114" width="13.8984375" style="28" customWidth="1"/>
    <col min="3115" max="3124" width="7.8984375" style="28" customWidth="1"/>
    <col min="3125" max="3150" width="8.09765625" style="28"/>
    <col min="3151" max="3151" width="5.3984375" style="28" customWidth="1"/>
    <col min="3152" max="3328" width="8.09765625" style="28"/>
    <col min="3329" max="3331" width="3.5" style="28" customWidth="1"/>
    <col min="3332" max="3332" width="3.3984375" style="28" customWidth="1"/>
    <col min="3333" max="3333" width="0" style="28" hidden="1" customWidth="1"/>
    <col min="3334" max="3334" width="3.5" style="28" customWidth="1"/>
    <col min="3335" max="3335" width="0" style="28" hidden="1" customWidth="1"/>
    <col min="3336" max="3336" width="3.5" style="28" customWidth="1"/>
    <col min="3337" max="3337" width="0" style="28" hidden="1" customWidth="1"/>
    <col min="3338" max="3339" width="3.5" style="28" customWidth="1"/>
    <col min="3340" max="3340" width="0" style="28" hidden="1" customWidth="1"/>
    <col min="3341" max="3341" width="3.3984375" style="28" customWidth="1"/>
    <col min="3342" max="3342" width="0" style="28" hidden="1" customWidth="1"/>
    <col min="3343" max="3344" width="3.5" style="28" customWidth="1"/>
    <col min="3345" max="3345" width="0" style="28" hidden="1" customWidth="1"/>
    <col min="3346" max="3346" width="3.5" style="28" customWidth="1"/>
    <col min="3347" max="3347" width="0" style="28" hidden="1" customWidth="1"/>
    <col min="3348" max="3348" width="3.5" style="28" customWidth="1"/>
    <col min="3349" max="3349" width="3.3984375" style="28" customWidth="1"/>
    <col min="3350" max="3350" width="0" style="28" hidden="1" customWidth="1"/>
    <col min="3351" max="3351" width="3.5" style="28" customWidth="1"/>
    <col min="3352" max="3352" width="0" style="28" hidden="1" customWidth="1"/>
    <col min="3353" max="3354" width="3.5" style="28" customWidth="1"/>
    <col min="3355" max="3355" width="0" style="28" hidden="1" customWidth="1"/>
    <col min="3356" max="3356" width="3.5" style="28" customWidth="1"/>
    <col min="3357" max="3357" width="0" style="28" hidden="1" customWidth="1"/>
    <col min="3358" max="3363" width="3.5" style="28" customWidth="1"/>
    <col min="3364" max="3364" width="3.3984375" style="28" customWidth="1"/>
    <col min="3365" max="3365" width="3.59765625" style="28" customWidth="1"/>
    <col min="3366" max="3368" width="8.59765625" style="28" customWidth="1"/>
    <col min="3369" max="3370" width="13.8984375" style="28" customWidth="1"/>
    <col min="3371" max="3380" width="7.8984375" style="28" customWidth="1"/>
    <col min="3381" max="3406" width="8.09765625" style="28"/>
    <col min="3407" max="3407" width="5.3984375" style="28" customWidth="1"/>
    <col min="3408" max="3584" width="8.09765625" style="28"/>
    <col min="3585" max="3587" width="3.5" style="28" customWidth="1"/>
    <col min="3588" max="3588" width="3.3984375" style="28" customWidth="1"/>
    <col min="3589" max="3589" width="0" style="28" hidden="1" customWidth="1"/>
    <col min="3590" max="3590" width="3.5" style="28" customWidth="1"/>
    <col min="3591" max="3591" width="0" style="28" hidden="1" customWidth="1"/>
    <col min="3592" max="3592" width="3.5" style="28" customWidth="1"/>
    <col min="3593" max="3593" width="0" style="28" hidden="1" customWidth="1"/>
    <col min="3594" max="3595" width="3.5" style="28" customWidth="1"/>
    <col min="3596" max="3596" width="0" style="28" hidden="1" customWidth="1"/>
    <col min="3597" max="3597" width="3.3984375" style="28" customWidth="1"/>
    <col min="3598" max="3598" width="0" style="28" hidden="1" customWidth="1"/>
    <col min="3599" max="3600" width="3.5" style="28" customWidth="1"/>
    <col min="3601" max="3601" width="0" style="28" hidden="1" customWidth="1"/>
    <col min="3602" max="3602" width="3.5" style="28" customWidth="1"/>
    <col min="3603" max="3603" width="0" style="28" hidden="1" customWidth="1"/>
    <col min="3604" max="3604" width="3.5" style="28" customWidth="1"/>
    <col min="3605" max="3605" width="3.3984375" style="28" customWidth="1"/>
    <col min="3606" max="3606" width="0" style="28" hidden="1" customWidth="1"/>
    <col min="3607" max="3607" width="3.5" style="28" customWidth="1"/>
    <col min="3608" max="3608" width="0" style="28" hidden="1" customWidth="1"/>
    <col min="3609" max="3610" width="3.5" style="28" customWidth="1"/>
    <col min="3611" max="3611" width="0" style="28" hidden="1" customWidth="1"/>
    <col min="3612" max="3612" width="3.5" style="28" customWidth="1"/>
    <col min="3613" max="3613" width="0" style="28" hidden="1" customWidth="1"/>
    <col min="3614" max="3619" width="3.5" style="28" customWidth="1"/>
    <col min="3620" max="3620" width="3.3984375" style="28" customWidth="1"/>
    <col min="3621" max="3621" width="3.59765625" style="28" customWidth="1"/>
    <col min="3622" max="3624" width="8.59765625" style="28" customWidth="1"/>
    <col min="3625" max="3626" width="13.8984375" style="28" customWidth="1"/>
    <col min="3627" max="3636" width="7.8984375" style="28" customWidth="1"/>
    <col min="3637" max="3662" width="8.09765625" style="28"/>
    <col min="3663" max="3663" width="5.3984375" style="28" customWidth="1"/>
    <col min="3664" max="3840" width="8.09765625" style="28"/>
    <col min="3841" max="3843" width="3.5" style="28" customWidth="1"/>
    <col min="3844" max="3844" width="3.3984375" style="28" customWidth="1"/>
    <col min="3845" max="3845" width="0" style="28" hidden="1" customWidth="1"/>
    <col min="3846" max="3846" width="3.5" style="28" customWidth="1"/>
    <col min="3847" max="3847" width="0" style="28" hidden="1" customWidth="1"/>
    <col min="3848" max="3848" width="3.5" style="28" customWidth="1"/>
    <col min="3849" max="3849" width="0" style="28" hidden="1" customWidth="1"/>
    <col min="3850" max="3851" width="3.5" style="28" customWidth="1"/>
    <col min="3852" max="3852" width="0" style="28" hidden="1" customWidth="1"/>
    <col min="3853" max="3853" width="3.3984375" style="28" customWidth="1"/>
    <col min="3854" max="3854" width="0" style="28" hidden="1" customWidth="1"/>
    <col min="3855" max="3856" width="3.5" style="28" customWidth="1"/>
    <col min="3857" max="3857" width="0" style="28" hidden="1" customWidth="1"/>
    <col min="3858" max="3858" width="3.5" style="28" customWidth="1"/>
    <col min="3859" max="3859" width="0" style="28" hidden="1" customWidth="1"/>
    <col min="3860" max="3860" width="3.5" style="28" customWidth="1"/>
    <col min="3861" max="3861" width="3.3984375" style="28" customWidth="1"/>
    <col min="3862" max="3862" width="0" style="28" hidden="1" customWidth="1"/>
    <col min="3863" max="3863" width="3.5" style="28" customWidth="1"/>
    <col min="3864" max="3864" width="0" style="28" hidden="1" customWidth="1"/>
    <col min="3865" max="3866" width="3.5" style="28" customWidth="1"/>
    <col min="3867" max="3867" width="0" style="28" hidden="1" customWidth="1"/>
    <col min="3868" max="3868" width="3.5" style="28" customWidth="1"/>
    <col min="3869" max="3869" width="0" style="28" hidden="1" customWidth="1"/>
    <col min="3870" max="3875" width="3.5" style="28" customWidth="1"/>
    <col min="3876" max="3876" width="3.3984375" style="28" customWidth="1"/>
    <col min="3877" max="3877" width="3.59765625" style="28" customWidth="1"/>
    <col min="3878" max="3880" width="8.59765625" style="28" customWidth="1"/>
    <col min="3881" max="3882" width="13.8984375" style="28" customWidth="1"/>
    <col min="3883" max="3892" width="7.8984375" style="28" customWidth="1"/>
    <col min="3893" max="3918" width="8.09765625" style="28"/>
    <col min="3919" max="3919" width="5.3984375" style="28" customWidth="1"/>
    <col min="3920" max="4096" width="8.09765625" style="28"/>
    <col min="4097" max="4099" width="3.5" style="28" customWidth="1"/>
    <col min="4100" max="4100" width="3.3984375" style="28" customWidth="1"/>
    <col min="4101" max="4101" width="0" style="28" hidden="1" customWidth="1"/>
    <col min="4102" max="4102" width="3.5" style="28" customWidth="1"/>
    <col min="4103" max="4103" width="0" style="28" hidden="1" customWidth="1"/>
    <col min="4104" max="4104" width="3.5" style="28" customWidth="1"/>
    <col min="4105" max="4105" width="0" style="28" hidden="1" customWidth="1"/>
    <col min="4106" max="4107" width="3.5" style="28" customWidth="1"/>
    <col min="4108" max="4108" width="0" style="28" hidden="1" customWidth="1"/>
    <col min="4109" max="4109" width="3.3984375" style="28" customWidth="1"/>
    <col min="4110" max="4110" width="0" style="28" hidden="1" customWidth="1"/>
    <col min="4111" max="4112" width="3.5" style="28" customWidth="1"/>
    <col min="4113" max="4113" width="0" style="28" hidden="1" customWidth="1"/>
    <col min="4114" max="4114" width="3.5" style="28" customWidth="1"/>
    <col min="4115" max="4115" width="0" style="28" hidden="1" customWidth="1"/>
    <col min="4116" max="4116" width="3.5" style="28" customWidth="1"/>
    <col min="4117" max="4117" width="3.3984375" style="28" customWidth="1"/>
    <col min="4118" max="4118" width="0" style="28" hidden="1" customWidth="1"/>
    <col min="4119" max="4119" width="3.5" style="28" customWidth="1"/>
    <col min="4120" max="4120" width="0" style="28" hidden="1" customWidth="1"/>
    <col min="4121" max="4122" width="3.5" style="28" customWidth="1"/>
    <col min="4123" max="4123" width="0" style="28" hidden="1" customWidth="1"/>
    <col min="4124" max="4124" width="3.5" style="28" customWidth="1"/>
    <col min="4125" max="4125" width="0" style="28" hidden="1" customWidth="1"/>
    <col min="4126" max="4131" width="3.5" style="28" customWidth="1"/>
    <col min="4132" max="4132" width="3.3984375" style="28" customWidth="1"/>
    <col min="4133" max="4133" width="3.59765625" style="28" customWidth="1"/>
    <col min="4134" max="4136" width="8.59765625" style="28" customWidth="1"/>
    <col min="4137" max="4138" width="13.8984375" style="28" customWidth="1"/>
    <col min="4139" max="4148" width="7.8984375" style="28" customWidth="1"/>
    <col min="4149" max="4174" width="8.09765625" style="28"/>
    <col min="4175" max="4175" width="5.3984375" style="28" customWidth="1"/>
    <col min="4176" max="4352" width="8.09765625" style="28"/>
    <col min="4353" max="4355" width="3.5" style="28" customWidth="1"/>
    <col min="4356" max="4356" width="3.3984375" style="28" customWidth="1"/>
    <col min="4357" max="4357" width="0" style="28" hidden="1" customWidth="1"/>
    <col min="4358" max="4358" width="3.5" style="28" customWidth="1"/>
    <col min="4359" max="4359" width="0" style="28" hidden="1" customWidth="1"/>
    <col min="4360" max="4360" width="3.5" style="28" customWidth="1"/>
    <col min="4361" max="4361" width="0" style="28" hidden="1" customWidth="1"/>
    <col min="4362" max="4363" width="3.5" style="28" customWidth="1"/>
    <col min="4364" max="4364" width="0" style="28" hidden="1" customWidth="1"/>
    <col min="4365" max="4365" width="3.3984375" style="28" customWidth="1"/>
    <col min="4366" max="4366" width="0" style="28" hidden="1" customWidth="1"/>
    <col min="4367" max="4368" width="3.5" style="28" customWidth="1"/>
    <col min="4369" max="4369" width="0" style="28" hidden="1" customWidth="1"/>
    <col min="4370" max="4370" width="3.5" style="28" customWidth="1"/>
    <col min="4371" max="4371" width="0" style="28" hidden="1" customWidth="1"/>
    <col min="4372" max="4372" width="3.5" style="28" customWidth="1"/>
    <col min="4373" max="4373" width="3.3984375" style="28" customWidth="1"/>
    <col min="4374" max="4374" width="0" style="28" hidden="1" customWidth="1"/>
    <col min="4375" max="4375" width="3.5" style="28" customWidth="1"/>
    <col min="4376" max="4376" width="0" style="28" hidden="1" customWidth="1"/>
    <col min="4377" max="4378" width="3.5" style="28" customWidth="1"/>
    <col min="4379" max="4379" width="0" style="28" hidden="1" customWidth="1"/>
    <col min="4380" max="4380" width="3.5" style="28" customWidth="1"/>
    <col min="4381" max="4381" width="0" style="28" hidden="1" customWidth="1"/>
    <col min="4382" max="4387" width="3.5" style="28" customWidth="1"/>
    <col min="4388" max="4388" width="3.3984375" style="28" customWidth="1"/>
    <col min="4389" max="4389" width="3.59765625" style="28" customWidth="1"/>
    <col min="4390" max="4392" width="8.59765625" style="28" customWidth="1"/>
    <col min="4393" max="4394" width="13.8984375" style="28" customWidth="1"/>
    <col min="4395" max="4404" width="7.8984375" style="28" customWidth="1"/>
    <col min="4405" max="4430" width="8.09765625" style="28"/>
    <col min="4431" max="4431" width="5.3984375" style="28" customWidth="1"/>
    <col min="4432" max="4608" width="8.09765625" style="28"/>
    <col min="4609" max="4611" width="3.5" style="28" customWidth="1"/>
    <col min="4612" max="4612" width="3.3984375" style="28" customWidth="1"/>
    <col min="4613" max="4613" width="0" style="28" hidden="1" customWidth="1"/>
    <col min="4614" max="4614" width="3.5" style="28" customWidth="1"/>
    <col min="4615" max="4615" width="0" style="28" hidden="1" customWidth="1"/>
    <col min="4616" max="4616" width="3.5" style="28" customWidth="1"/>
    <col min="4617" max="4617" width="0" style="28" hidden="1" customWidth="1"/>
    <col min="4618" max="4619" width="3.5" style="28" customWidth="1"/>
    <col min="4620" max="4620" width="0" style="28" hidden="1" customWidth="1"/>
    <col min="4621" max="4621" width="3.3984375" style="28" customWidth="1"/>
    <col min="4622" max="4622" width="0" style="28" hidden="1" customWidth="1"/>
    <col min="4623" max="4624" width="3.5" style="28" customWidth="1"/>
    <col min="4625" max="4625" width="0" style="28" hidden="1" customWidth="1"/>
    <col min="4626" max="4626" width="3.5" style="28" customWidth="1"/>
    <col min="4627" max="4627" width="0" style="28" hidden="1" customWidth="1"/>
    <col min="4628" max="4628" width="3.5" style="28" customWidth="1"/>
    <col min="4629" max="4629" width="3.3984375" style="28" customWidth="1"/>
    <col min="4630" max="4630" width="0" style="28" hidden="1" customWidth="1"/>
    <col min="4631" max="4631" width="3.5" style="28" customWidth="1"/>
    <col min="4632" max="4632" width="0" style="28" hidden="1" customWidth="1"/>
    <col min="4633" max="4634" width="3.5" style="28" customWidth="1"/>
    <col min="4635" max="4635" width="0" style="28" hidden="1" customWidth="1"/>
    <col min="4636" max="4636" width="3.5" style="28" customWidth="1"/>
    <col min="4637" max="4637" width="0" style="28" hidden="1" customWidth="1"/>
    <col min="4638" max="4643" width="3.5" style="28" customWidth="1"/>
    <col min="4644" max="4644" width="3.3984375" style="28" customWidth="1"/>
    <col min="4645" max="4645" width="3.59765625" style="28" customWidth="1"/>
    <col min="4646" max="4648" width="8.59765625" style="28" customWidth="1"/>
    <col min="4649" max="4650" width="13.8984375" style="28" customWidth="1"/>
    <col min="4651" max="4660" width="7.8984375" style="28" customWidth="1"/>
    <col min="4661" max="4686" width="8.09765625" style="28"/>
    <col min="4687" max="4687" width="5.3984375" style="28" customWidth="1"/>
    <col min="4688" max="4864" width="8.09765625" style="28"/>
    <col min="4865" max="4867" width="3.5" style="28" customWidth="1"/>
    <col min="4868" max="4868" width="3.3984375" style="28" customWidth="1"/>
    <col min="4869" max="4869" width="0" style="28" hidden="1" customWidth="1"/>
    <col min="4870" max="4870" width="3.5" style="28" customWidth="1"/>
    <col min="4871" max="4871" width="0" style="28" hidden="1" customWidth="1"/>
    <col min="4872" max="4872" width="3.5" style="28" customWidth="1"/>
    <col min="4873" max="4873" width="0" style="28" hidden="1" customWidth="1"/>
    <col min="4874" max="4875" width="3.5" style="28" customWidth="1"/>
    <col min="4876" max="4876" width="0" style="28" hidden="1" customWidth="1"/>
    <col min="4877" max="4877" width="3.3984375" style="28" customWidth="1"/>
    <col min="4878" max="4878" width="0" style="28" hidden="1" customWidth="1"/>
    <col min="4879" max="4880" width="3.5" style="28" customWidth="1"/>
    <col min="4881" max="4881" width="0" style="28" hidden="1" customWidth="1"/>
    <col min="4882" max="4882" width="3.5" style="28" customWidth="1"/>
    <col min="4883" max="4883" width="0" style="28" hidden="1" customWidth="1"/>
    <col min="4884" max="4884" width="3.5" style="28" customWidth="1"/>
    <col min="4885" max="4885" width="3.3984375" style="28" customWidth="1"/>
    <col min="4886" max="4886" width="0" style="28" hidden="1" customWidth="1"/>
    <col min="4887" max="4887" width="3.5" style="28" customWidth="1"/>
    <col min="4888" max="4888" width="0" style="28" hidden="1" customWidth="1"/>
    <col min="4889" max="4890" width="3.5" style="28" customWidth="1"/>
    <col min="4891" max="4891" width="0" style="28" hidden="1" customWidth="1"/>
    <col min="4892" max="4892" width="3.5" style="28" customWidth="1"/>
    <col min="4893" max="4893" width="0" style="28" hidden="1" customWidth="1"/>
    <col min="4894" max="4899" width="3.5" style="28" customWidth="1"/>
    <col min="4900" max="4900" width="3.3984375" style="28" customWidth="1"/>
    <col min="4901" max="4901" width="3.59765625" style="28" customWidth="1"/>
    <col min="4902" max="4904" width="8.59765625" style="28" customWidth="1"/>
    <col min="4905" max="4906" width="13.8984375" style="28" customWidth="1"/>
    <col min="4907" max="4916" width="7.8984375" style="28" customWidth="1"/>
    <col min="4917" max="4942" width="8.09765625" style="28"/>
    <col min="4943" max="4943" width="5.3984375" style="28" customWidth="1"/>
    <col min="4944" max="5120" width="8.09765625" style="28"/>
    <col min="5121" max="5123" width="3.5" style="28" customWidth="1"/>
    <col min="5124" max="5124" width="3.3984375" style="28" customWidth="1"/>
    <col min="5125" max="5125" width="0" style="28" hidden="1" customWidth="1"/>
    <col min="5126" max="5126" width="3.5" style="28" customWidth="1"/>
    <col min="5127" max="5127" width="0" style="28" hidden="1" customWidth="1"/>
    <col min="5128" max="5128" width="3.5" style="28" customWidth="1"/>
    <col min="5129" max="5129" width="0" style="28" hidden="1" customWidth="1"/>
    <col min="5130" max="5131" width="3.5" style="28" customWidth="1"/>
    <col min="5132" max="5132" width="0" style="28" hidden="1" customWidth="1"/>
    <col min="5133" max="5133" width="3.3984375" style="28" customWidth="1"/>
    <col min="5134" max="5134" width="0" style="28" hidden="1" customWidth="1"/>
    <col min="5135" max="5136" width="3.5" style="28" customWidth="1"/>
    <col min="5137" max="5137" width="0" style="28" hidden="1" customWidth="1"/>
    <col min="5138" max="5138" width="3.5" style="28" customWidth="1"/>
    <col min="5139" max="5139" width="0" style="28" hidden="1" customWidth="1"/>
    <col min="5140" max="5140" width="3.5" style="28" customWidth="1"/>
    <col min="5141" max="5141" width="3.3984375" style="28" customWidth="1"/>
    <col min="5142" max="5142" width="0" style="28" hidden="1" customWidth="1"/>
    <col min="5143" max="5143" width="3.5" style="28" customWidth="1"/>
    <col min="5144" max="5144" width="0" style="28" hidden="1" customWidth="1"/>
    <col min="5145" max="5146" width="3.5" style="28" customWidth="1"/>
    <col min="5147" max="5147" width="0" style="28" hidden="1" customWidth="1"/>
    <col min="5148" max="5148" width="3.5" style="28" customWidth="1"/>
    <col min="5149" max="5149" width="0" style="28" hidden="1" customWidth="1"/>
    <col min="5150" max="5155" width="3.5" style="28" customWidth="1"/>
    <col min="5156" max="5156" width="3.3984375" style="28" customWidth="1"/>
    <col min="5157" max="5157" width="3.59765625" style="28" customWidth="1"/>
    <col min="5158" max="5160" width="8.59765625" style="28" customWidth="1"/>
    <col min="5161" max="5162" width="13.8984375" style="28" customWidth="1"/>
    <col min="5163" max="5172" width="7.8984375" style="28" customWidth="1"/>
    <col min="5173" max="5198" width="8.09765625" style="28"/>
    <col min="5199" max="5199" width="5.3984375" style="28" customWidth="1"/>
    <col min="5200" max="5376" width="8.09765625" style="28"/>
    <col min="5377" max="5379" width="3.5" style="28" customWidth="1"/>
    <col min="5380" max="5380" width="3.3984375" style="28" customWidth="1"/>
    <col min="5381" max="5381" width="0" style="28" hidden="1" customWidth="1"/>
    <col min="5382" max="5382" width="3.5" style="28" customWidth="1"/>
    <col min="5383" max="5383" width="0" style="28" hidden="1" customWidth="1"/>
    <col min="5384" max="5384" width="3.5" style="28" customWidth="1"/>
    <col min="5385" max="5385" width="0" style="28" hidden="1" customWidth="1"/>
    <col min="5386" max="5387" width="3.5" style="28" customWidth="1"/>
    <col min="5388" max="5388" width="0" style="28" hidden="1" customWidth="1"/>
    <col min="5389" max="5389" width="3.3984375" style="28" customWidth="1"/>
    <col min="5390" max="5390" width="0" style="28" hidden="1" customWidth="1"/>
    <col min="5391" max="5392" width="3.5" style="28" customWidth="1"/>
    <col min="5393" max="5393" width="0" style="28" hidden="1" customWidth="1"/>
    <col min="5394" max="5394" width="3.5" style="28" customWidth="1"/>
    <col min="5395" max="5395" width="0" style="28" hidden="1" customWidth="1"/>
    <col min="5396" max="5396" width="3.5" style="28" customWidth="1"/>
    <col min="5397" max="5397" width="3.3984375" style="28" customWidth="1"/>
    <col min="5398" max="5398" width="0" style="28" hidden="1" customWidth="1"/>
    <col min="5399" max="5399" width="3.5" style="28" customWidth="1"/>
    <col min="5400" max="5400" width="0" style="28" hidden="1" customWidth="1"/>
    <col min="5401" max="5402" width="3.5" style="28" customWidth="1"/>
    <col min="5403" max="5403" width="0" style="28" hidden="1" customWidth="1"/>
    <col min="5404" max="5404" width="3.5" style="28" customWidth="1"/>
    <col min="5405" max="5405" width="0" style="28" hidden="1" customWidth="1"/>
    <col min="5406" max="5411" width="3.5" style="28" customWidth="1"/>
    <col min="5412" max="5412" width="3.3984375" style="28" customWidth="1"/>
    <col min="5413" max="5413" width="3.59765625" style="28" customWidth="1"/>
    <col min="5414" max="5416" width="8.59765625" style="28" customWidth="1"/>
    <col min="5417" max="5418" width="13.8984375" style="28" customWidth="1"/>
    <col min="5419" max="5428" width="7.8984375" style="28" customWidth="1"/>
    <col min="5429" max="5454" width="8.09765625" style="28"/>
    <col min="5455" max="5455" width="5.3984375" style="28" customWidth="1"/>
    <col min="5456" max="5632" width="8.09765625" style="28"/>
    <col min="5633" max="5635" width="3.5" style="28" customWidth="1"/>
    <col min="5636" max="5636" width="3.3984375" style="28" customWidth="1"/>
    <col min="5637" max="5637" width="0" style="28" hidden="1" customWidth="1"/>
    <col min="5638" max="5638" width="3.5" style="28" customWidth="1"/>
    <col min="5639" max="5639" width="0" style="28" hidden="1" customWidth="1"/>
    <col min="5640" max="5640" width="3.5" style="28" customWidth="1"/>
    <col min="5641" max="5641" width="0" style="28" hidden="1" customWidth="1"/>
    <col min="5642" max="5643" width="3.5" style="28" customWidth="1"/>
    <col min="5644" max="5644" width="0" style="28" hidden="1" customWidth="1"/>
    <col min="5645" max="5645" width="3.3984375" style="28" customWidth="1"/>
    <col min="5646" max="5646" width="0" style="28" hidden="1" customWidth="1"/>
    <col min="5647" max="5648" width="3.5" style="28" customWidth="1"/>
    <col min="5649" max="5649" width="0" style="28" hidden="1" customWidth="1"/>
    <col min="5650" max="5650" width="3.5" style="28" customWidth="1"/>
    <col min="5651" max="5651" width="0" style="28" hidden="1" customWidth="1"/>
    <col min="5652" max="5652" width="3.5" style="28" customWidth="1"/>
    <col min="5653" max="5653" width="3.3984375" style="28" customWidth="1"/>
    <col min="5654" max="5654" width="0" style="28" hidden="1" customWidth="1"/>
    <col min="5655" max="5655" width="3.5" style="28" customWidth="1"/>
    <col min="5656" max="5656" width="0" style="28" hidden="1" customWidth="1"/>
    <col min="5657" max="5658" width="3.5" style="28" customWidth="1"/>
    <col min="5659" max="5659" width="0" style="28" hidden="1" customWidth="1"/>
    <col min="5660" max="5660" width="3.5" style="28" customWidth="1"/>
    <col min="5661" max="5661" width="0" style="28" hidden="1" customWidth="1"/>
    <col min="5662" max="5667" width="3.5" style="28" customWidth="1"/>
    <col min="5668" max="5668" width="3.3984375" style="28" customWidth="1"/>
    <col min="5669" max="5669" width="3.59765625" style="28" customWidth="1"/>
    <col min="5670" max="5672" width="8.59765625" style="28" customWidth="1"/>
    <col min="5673" max="5674" width="13.8984375" style="28" customWidth="1"/>
    <col min="5675" max="5684" width="7.8984375" style="28" customWidth="1"/>
    <col min="5685" max="5710" width="8.09765625" style="28"/>
    <col min="5711" max="5711" width="5.3984375" style="28" customWidth="1"/>
    <col min="5712" max="5888" width="8.09765625" style="28"/>
    <col min="5889" max="5891" width="3.5" style="28" customWidth="1"/>
    <col min="5892" max="5892" width="3.3984375" style="28" customWidth="1"/>
    <col min="5893" max="5893" width="0" style="28" hidden="1" customWidth="1"/>
    <col min="5894" max="5894" width="3.5" style="28" customWidth="1"/>
    <col min="5895" max="5895" width="0" style="28" hidden="1" customWidth="1"/>
    <col min="5896" max="5896" width="3.5" style="28" customWidth="1"/>
    <col min="5897" max="5897" width="0" style="28" hidden="1" customWidth="1"/>
    <col min="5898" max="5899" width="3.5" style="28" customWidth="1"/>
    <col min="5900" max="5900" width="0" style="28" hidden="1" customWidth="1"/>
    <col min="5901" max="5901" width="3.3984375" style="28" customWidth="1"/>
    <col min="5902" max="5902" width="0" style="28" hidden="1" customWidth="1"/>
    <col min="5903" max="5904" width="3.5" style="28" customWidth="1"/>
    <col min="5905" max="5905" width="0" style="28" hidden="1" customWidth="1"/>
    <col min="5906" max="5906" width="3.5" style="28" customWidth="1"/>
    <col min="5907" max="5907" width="0" style="28" hidden="1" customWidth="1"/>
    <col min="5908" max="5908" width="3.5" style="28" customWidth="1"/>
    <col min="5909" max="5909" width="3.3984375" style="28" customWidth="1"/>
    <col min="5910" max="5910" width="0" style="28" hidden="1" customWidth="1"/>
    <col min="5911" max="5911" width="3.5" style="28" customWidth="1"/>
    <col min="5912" max="5912" width="0" style="28" hidden="1" customWidth="1"/>
    <col min="5913" max="5914" width="3.5" style="28" customWidth="1"/>
    <col min="5915" max="5915" width="0" style="28" hidden="1" customWidth="1"/>
    <col min="5916" max="5916" width="3.5" style="28" customWidth="1"/>
    <col min="5917" max="5917" width="0" style="28" hidden="1" customWidth="1"/>
    <col min="5918" max="5923" width="3.5" style="28" customWidth="1"/>
    <col min="5924" max="5924" width="3.3984375" style="28" customWidth="1"/>
    <col min="5925" max="5925" width="3.59765625" style="28" customWidth="1"/>
    <col min="5926" max="5928" width="8.59765625" style="28" customWidth="1"/>
    <col min="5929" max="5930" width="13.8984375" style="28" customWidth="1"/>
    <col min="5931" max="5940" width="7.8984375" style="28" customWidth="1"/>
    <col min="5941" max="5966" width="8.09765625" style="28"/>
    <col min="5967" max="5967" width="5.3984375" style="28" customWidth="1"/>
    <col min="5968" max="6144" width="8.09765625" style="28"/>
    <col min="6145" max="6147" width="3.5" style="28" customWidth="1"/>
    <col min="6148" max="6148" width="3.3984375" style="28" customWidth="1"/>
    <col min="6149" max="6149" width="0" style="28" hidden="1" customWidth="1"/>
    <col min="6150" max="6150" width="3.5" style="28" customWidth="1"/>
    <col min="6151" max="6151" width="0" style="28" hidden="1" customWidth="1"/>
    <col min="6152" max="6152" width="3.5" style="28" customWidth="1"/>
    <col min="6153" max="6153" width="0" style="28" hidden="1" customWidth="1"/>
    <col min="6154" max="6155" width="3.5" style="28" customWidth="1"/>
    <col min="6156" max="6156" width="0" style="28" hidden="1" customWidth="1"/>
    <col min="6157" max="6157" width="3.3984375" style="28" customWidth="1"/>
    <col min="6158" max="6158" width="0" style="28" hidden="1" customWidth="1"/>
    <col min="6159" max="6160" width="3.5" style="28" customWidth="1"/>
    <col min="6161" max="6161" width="0" style="28" hidden="1" customWidth="1"/>
    <col min="6162" max="6162" width="3.5" style="28" customWidth="1"/>
    <col min="6163" max="6163" width="0" style="28" hidden="1" customWidth="1"/>
    <col min="6164" max="6164" width="3.5" style="28" customWidth="1"/>
    <col min="6165" max="6165" width="3.3984375" style="28" customWidth="1"/>
    <col min="6166" max="6166" width="0" style="28" hidden="1" customWidth="1"/>
    <col min="6167" max="6167" width="3.5" style="28" customWidth="1"/>
    <col min="6168" max="6168" width="0" style="28" hidden="1" customWidth="1"/>
    <col min="6169" max="6170" width="3.5" style="28" customWidth="1"/>
    <col min="6171" max="6171" width="0" style="28" hidden="1" customWidth="1"/>
    <col min="6172" max="6172" width="3.5" style="28" customWidth="1"/>
    <col min="6173" max="6173" width="0" style="28" hidden="1" customWidth="1"/>
    <col min="6174" max="6179" width="3.5" style="28" customWidth="1"/>
    <col min="6180" max="6180" width="3.3984375" style="28" customWidth="1"/>
    <col min="6181" max="6181" width="3.59765625" style="28" customWidth="1"/>
    <col min="6182" max="6184" width="8.59765625" style="28" customWidth="1"/>
    <col min="6185" max="6186" width="13.8984375" style="28" customWidth="1"/>
    <col min="6187" max="6196" width="7.8984375" style="28" customWidth="1"/>
    <col min="6197" max="6222" width="8.09765625" style="28"/>
    <col min="6223" max="6223" width="5.3984375" style="28" customWidth="1"/>
    <col min="6224" max="6400" width="8.09765625" style="28"/>
    <col min="6401" max="6403" width="3.5" style="28" customWidth="1"/>
    <col min="6404" max="6404" width="3.3984375" style="28" customWidth="1"/>
    <col min="6405" max="6405" width="0" style="28" hidden="1" customWidth="1"/>
    <col min="6406" max="6406" width="3.5" style="28" customWidth="1"/>
    <col min="6407" max="6407" width="0" style="28" hidden="1" customWidth="1"/>
    <col min="6408" max="6408" width="3.5" style="28" customWidth="1"/>
    <col min="6409" max="6409" width="0" style="28" hidden="1" customWidth="1"/>
    <col min="6410" max="6411" width="3.5" style="28" customWidth="1"/>
    <col min="6412" max="6412" width="0" style="28" hidden="1" customWidth="1"/>
    <col min="6413" max="6413" width="3.3984375" style="28" customWidth="1"/>
    <col min="6414" max="6414" width="0" style="28" hidden="1" customWidth="1"/>
    <col min="6415" max="6416" width="3.5" style="28" customWidth="1"/>
    <col min="6417" max="6417" width="0" style="28" hidden="1" customWidth="1"/>
    <col min="6418" max="6418" width="3.5" style="28" customWidth="1"/>
    <col min="6419" max="6419" width="0" style="28" hidden="1" customWidth="1"/>
    <col min="6420" max="6420" width="3.5" style="28" customWidth="1"/>
    <col min="6421" max="6421" width="3.3984375" style="28" customWidth="1"/>
    <col min="6422" max="6422" width="0" style="28" hidden="1" customWidth="1"/>
    <col min="6423" max="6423" width="3.5" style="28" customWidth="1"/>
    <col min="6424" max="6424" width="0" style="28" hidden="1" customWidth="1"/>
    <col min="6425" max="6426" width="3.5" style="28" customWidth="1"/>
    <col min="6427" max="6427" width="0" style="28" hidden="1" customWidth="1"/>
    <col min="6428" max="6428" width="3.5" style="28" customWidth="1"/>
    <col min="6429" max="6429" width="0" style="28" hidden="1" customWidth="1"/>
    <col min="6430" max="6435" width="3.5" style="28" customWidth="1"/>
    <col min="6436" max="6436" width="3.3984375" style="28" customWidth="1"/>
    <col min="6437" max="6437" width="3.59765625" style="28" customWidth="1"/>
    <col min="6438" max="6440" width="8.59765625" style="28" customWidth="1"/>
    <col min="6441" max="6442" width="13.8984375" style="28" customWidth="1"/>
    <col min="6443" max="6452" width="7.8984375" style="28" customWidth="1"/>
    <col min="6453" max="6478" width="8.09765625" style="28"/>
    <col min="6479" max="6479" width="5.3984375" style="28" customWidth="1"/>
    <col min="6480" max="6656" width="8.09765625" style="28"/>
    <col min="6657" max="6659" width="3.5" style="28" customWidth="1"/>
    <col min="6660" max="6660" width="3.3984375" style="28" customWidth="1"/>
    <col min="6661" max="6661" width="0" style="28" hidden="1" customWidth="1"/>
    <col min="6662" max="6662" width="3.5" style="28" customWidth="1"/>
    <col min="6663" max="6663" width="0" style="28" hidden="1" customWidth="1"/>
    <col min="6664" max="6664" width="3.5" style="28" customWidth="1"/>
    <col min="6665" max="6665" width="0" style="28" hidden="1" customWidth="1"/>
    <col min="6666" max="6667" width="3.5" style="28" customWidth="1"/>
    <col min="6668" max="6668" width="0" style="28" hidden="1" customWidth="1"/>
    <col min="6669" max="6669" width="3.3984375" style="28" customWidth="1"/>
    <col min="6670" max="6670" width="0" style="28" hidden="1" customWidth="1"/>
    <col min="6671" max="6672" width="3.5" style="28" customWidth="1"/>
    <col min="6673" max="6673" width="0" style="28" hidden="1" customWidth="1"/>
    <col min="6674" max="6674" width="3.5" style="28" customWidth="1"/>
    <col min="6675" max="6675" width="0" style="28" hidden="1" customWidth="1"/>
    <col min="6676" max="6676" width="3.5" style="28" customWidth="1"/>
    <col min="6677" max="6677" width="3.3984375" style="28" customWidth="1"/>
    <col min="6678" max="6678" width="0" style="28" hidden="1" customWidth="1"/>
    <col min="6679" max="6679" width="3.5" style="28" customWidth="1"/>
    <col min="6680" max="6680" width="0" style="28" hidden="1" customWidth="1"/>
    <col min="6681" max="6682" width="3.5" style="28" customWidth="1"/>
    <col min="6683" max="6683" width="0" style="28" hidden="1" customWidth="1"/>
    <col min="6684" max="6684" width="3.5" style="28" customWidth="1"/>
    <col min="6685" max="6685" width="0" style="28" hidden="1" customWidth="1"/>
    <col min="6686" max="6691" width="3.5" style="28" customWidth="1"/>
    <col min="6692" max="6692" width="3.3984375" style="28" customWidth="1"/>
    <col min="6693" max="6693" width="3.59765625" style="28" customWidth="1"/>
    <col min="6694" max="6696" width="8.59765625" style="28" customWidth="1"/>
    <col min="6697" max="6698" width="13.8984375" style="28" customWidth="1"/>
    <col min="6699" max="6708" width="7.8984375" style="28" customWidth="1"/>
    <col min="6709" max="6734" width="8.09765625" style="28"/>
    <col min="6735" max="6735" width="5.3984375" style="28" customWidth="1"/>
    <col min="6736" max="6912" width="8.09765625" style="28"/>
    <col min="6913" max="6915" width="3.5" style="28" customWidth="1"/>
    <col min="6916" max="6916" width="3.3984375" style="28" customWidth="1"/>
    <col min="6917" max="6917" width="0" style="28" hidden="1" customWidth="1"/>
    <col min="6918" max="6918" width="3.5" style="28" customWidth="1"/>
    <col min="6919" max="6919" width="0" style="28" hidden="1" customWidth="1"/>
    <col min="6920" max="6920" width="3.5" style="28" customWidth="1"/>
    <col min="6921" max="6921" width="0" style="28" hidden="1" customWidth="1"/>
    <col min="6922" max="6923" width="3.5" style="28" customWidth="1"/>
    <col min="6924" max="6924" width="0" style="28" hidden="1" customWidth="1"/>
    <col min="6925" max="6925" width="3.3984375" style="28" customWidth="1"/>
    <col min="6926" max="6926" width="0" style="28" hidden="1" customWidth="1"/>
    <col min="6927" max="6928" width="3.5" style="28" customWidth="1"/>
    <col min="6929" max="6929" width="0" style="28" hidden="1" customWidth="1"/>
    <col min="6930" max="6930" width="3.5" style="28" customWidth="1"/>
    <col min="6931" max="6931" width="0" style="28" hidden="1" customWidth="1"/>
    <col min="6932" max="6932" width="3.5" style="28" customWidth="1"/>
    <col min="6933" max="6933" width="3.3984375" style="28" customWidth="1"/>
    <col min="6934" max="6934" width="0" style="28" hidden="1" customWidth="1"/>
    <col min="6935" max="6935" width="3.5" style="28" customWidth="1"/>
    <col min="6936" max="6936" width="0" style="28" hidden="1" customWidth="1"/>
    <col min="6937" max="6938" width="3.5" style="28" customWidth="1"/>
    <col min="6939" max="6939" width="0" style="28" hidden="1" customWidth="1"/>
    <col min="6940" max="6940" width="3.5" style="28" customWidth="1"/>
    <col min="6941" max="6941" width="0" style="28" hidden="1" customWidth="1"/>
    <col min="6942" max="6947" width="3.5" style="28" customWidth="1"/>
    <col min="6948" max="6948" width="3.3984375" style="28" customWidth="1"/>
    <col min="6949" max="6949" width="3.59765625" style="28" customWidth="1"/>
    <col min="6950" max="6952" width="8.59765625" style="28" customWidth="1"/>
    <col min="6953" max="6954" width="13.8984375" style="28" customWidth="1"/>
    <col min="6955" max="6964" width="7.8984375" style="28" customWidth="1"/>
    <col min="6965" max="6990" width="8.09765625" style="28"/>
    <col min="6991" max="6991" width="5.3984375" style="28" customWidth="1"/>
    <col min="6992" max="7168" width="8.09765625" style="28"/>
    <col min="7169" max="7171" width="3.5" style="28" customWidth="1"/>
    <col min="7172" max="7172" width="3.3984375" style="28" customWidth="1"/>
    <col min="7173" max="7173" width="0" style="28" hidden="1" customWidth="1"/>
    <col min="7174" max="7174" width="3.5" style="28" customWidth="1"/>
    <col min="7175" max="7175" width="0" style="28" hidden="1" customWidth="1"/>
    <col min="7176" max="7176" width="3.5" style="28" customWidth="1"/>
    <col min="7177" max="7177" width="0" style="28" hidden="1" customWidth="1"/>
    <col min="7178" max="7179" width="3.5" style="28" customWidth="1"/>
    <col min="7180" max="7180" width="0" style="28" hidden="1" customWidth="1"/>
    <col min="7181" max="7181" width="3.3984375" style="28" customWidth="1"/>
    <col min="7182" max="7182" width="0" style="28" hidden="1" customWidth="1"/>
    <col min="7183" max="7184" width="3.5" style="28" customWidth="1"/>
    <col min="7185" max="7185" width="0" style="28" hidden="1" customWidth="1"/>
    <col min="7186" max="7186" width="3.5" style="28" customWidth="1"/>
    <col min="7187" max="7187" width="0" style="28" hidden="1" customWidth="1"/>
    <col min="7188" max="7188" width="3.5" style="28" customWidth="1"/>
    <col min="7189" max="7189" width="3.3984375" style="28" customWidth="1"/>
    <col min="7190" max="7190" width="0" style="28" hidden="1" customWidth="1"/>
    <col min="7191" max="7191" width="3.5" style="28" customWidth="1"/>
    <col min="7192" max="7192" width="0" style="28" hidden="1" customWidth="1"/>
    <col min="7193" max="7194" width="3.5" style="28" customWidth="1"/>
    <col min="7195" max="7195" width="0" style="28" hidden="1" customWidth="1"/>
    <col min="7196" max="7196" width="3.5" style="28" customWidth="1"/>
    <col min="7197" max="7197" width="0" style="28" hidden="1" customWidth="1"/>
    <col min="7198" max="7203" width="3.5" style="28" customWidth="1"/>
    <col min="7204" max="7204" width="3.3984375" style="28" customWidth="1"/>
    <col min="7205" max="7205" width="3.59765625" style="28" customWidth="1"/>
    <col min="7206" max="7208" width="8.59765625" style="28" customWidth="1"/>
    <col min="7209" max="7210" width="13.8984375" style="28" customWidth="1"/>
    <col min="7211" max="7220" width="7.8984375" style="28" customWidth="1"/>
    <col min="7221" max="7246" width="8.09765625" style="28"/>
    <col min="7247" max="7247" width="5.3984375" style="28" customWidth="1"/>
    <col min="7248" max="7424" width="8.09765625" style="28"/>
    <col min="7425" max="7427" width="3.5" style="28" customWidth="1"/>
    <col min="7428" max="7428" width="3.3984375" style="28" customWidth="1"/>
    <col min="7429" max="7429" width="0" style="28" hidden="1" customWidth="1"/>
    <col min="7430" max="7430" width="3.5" style="28" customWidth="1"/>
    <col min="7431" max="7431" width="0" style="28" hidden="1" customWidth="1"/>
    <col min="7432" max="7432" width="3.5" style="28" customWidth="1"/>
    <col min="7433" max="7433" width="0" style="28" hidden="1" customWidth="1"/>
    <col min="7434" max="7435" width="3.5" style="28" customWidth="1"/>
    <col min="7436" max="7436" width="0" style="28" hidden="1" customWidth="1"/>
    <col min="7437" max="7437" width="3.3984375" style="28" customWidth="1"/>
    <col min="7438" max="7438" width="0" style="28" hidden="1" customWidth="1"/>
    <col min="7439" max="7440" width="3.5" style="28" customWidth="1"/>
    <col min="7441" max="7441" width="0" style="28" hidden="1" customWidth="1"/>
    <col min="7442" max="7442" width="3.5" style="28" customWidth="1"/>
    <col min="7443" max="7443" width="0" style="28" hidden="1" customWidth="1"/>
    <col min="7444" max="7444" width="3.5" style="28" customWidth="1"/>
    <col min="7445" max="7445" width="3.3984375" style="28" customWidth="1"/>
    <col min="7446" max="7446" width="0" style="28" hidden="1" customWidth="1"/>
    <col min="7447" max="7447" width="3.5" style="28" customWidth="1"/>
    <col min="7448" max="7448" width="0" style="28" hidden="1" customWidth="1"/>
    <col min="7449" max="7450" width="3.5" style="28" customWidth="1"/>
    <col min="7451" max="7451" width="0" style="28" hidden="1" customWidth="1"/>
    <col min="7452" max="7452" width="3.5" style="28" customWidth="1"/>
    <col min="7453" max="7453" width="0" style="28" hidden="1" customWidth="1"/>
    <col min="7454" max="7459" width="3.5" style="28" customWidth="1"/>
    <col min="7460" max="7460" width="3.3984375" style="28" customWidth="1"/>
    <col min="7461" max="7461" width="3.59765625" style="28" customWidth="1"/>
    <col min="7462" max="7464" width="8.59765625" style="28" customWidth="1"/>
    <col min="7465" max="7466" width="13.8984375" style="28" customWidth="1"/>
    <col min="7467" max="7476" width="7.8984375" style="28" customWidth="1"/>
    <col min="7477" max="7502" width="8.09765625" style="28"/>
    <col min="7503" max="7503" width="5.3984375" style="28" customWidth="1"/>
    <col min="7504" max="7680" width="8.09765625" style="28"/>
    <col min="7681" max="7683" width="3.5" style="28" customWidth="1"/>
    <col min="7684" max="7684" width="3.3984375" style="28" customWidth="1"/>
    <col min="7685" max="7685" width="0" style="28" hidden="1" customWidth="1"/>
    <col min="7686" max="7686" width="3.5" style="28" customWidth="1"/>
    <col min="7687" max="7687" width="0" style="28" hidden="1" customWidth="1"/>
    <col min="7688" max="7688" width="3.5" style="28" customWidth="1"/>
    <col min="7689" max="7689" width="0" style="28" hidden="1" customWidth="1"/>
    <col min="7690" max="7691" width="3.5" style="28" customWidth="1"/>
    <col min="7692" max="7692" width="0" style="28" hidden="1" customWidth="1"/>
    <col min="7693" max="7693" width="3.3984375" style="28" customWidth="1"/>
    <col min="7694" max="7694" width="0" style="28" hidden="1" customWidth="1"/>
    <col min="7695" max="7696" width="3.5" style="28" customWidth="1"/>
    <col min="7697" max="7697" width="0" style="28" hidden="1" customWidth="1"/>
    <col min="7698" max="7698" width="3.5" style="28" customWidth="1"/>
    <col min="7699" max="7699" width="0" style="28" hidden="1" customWidth="1"/>
    <col min="7700" max="7700" width="3.5" style="28" customWidth="1"/>
    <col min="7701" max="7701" width="3.3984375" style="28" customWidth="1"/>
    <col min="7702" max="7702" width="0" style="28" hidden="1" customWidth="1"/>
    <col min="7703" max="7703" width="3.5" style="28" customWidth="1"/>
    <col min="7704" max="7704" width="0" style="28" hidden="1" customWidth="1"/>
    <col min="7705" max="7706" width="3.5" style="28" customWidth="1"/>
    <col min="7707" max="7707" width="0" style="28" hidden="1" customWidth="1"/>
    <col min="7708" max="7708" width="3.5" style="28" customWidth="1"/>
    <col min="7709" max="7709" width="0" style="28" hidden="1" customWidth="1"/>
    <col min="7710" max="7715" width="3.5" style="28" customWidth="1"/>
    <col min="7716" max="7716" width="3.3984375" style="28" customWidth="1"/>
    <col min="7717" max="7717" width="3.59765625" style="28" customWidth="1"/>
    <col min="7718" max="7720" width="8.59765625" style="28" customWidth="1"/>
    <col min="7721" max="7722" width="13.8984375" style="28" customWidth="1"/>
    <col min="7723" max="7732" width="7.8984375" style="28" customWidth="1"/>
    <col min="7733" max="7758" width="8.09765625" style="28"/>
    <col min="7759" max="7759" width="5.3984375" style="28" customWidth="1"/>
    <col min="7760" max="7936" width="8.09765625" style="28"/>
    <col min="7937" max="7939" width="3.5" style="28" customWidth="1"/>
    <col min="7940" max="7940" width="3.3984375" style="28" customWidth="1"/>
    <col min="7941" max="7941" width="0" style="28" hidden="1" customWidth="1"/>
    <col min="7942" max="7942" width="3.5" style="28" customWidth="1"/>
    <col min="7943" max="7943" width="0" style="28" hidden="1" customWidth="1"/>
    <col min="7944" max="7944" width="3.5" style="28" customWidth="1"/>
    <col min="7945" max="7945" width="0" style="28" hidden="1" customWidth="1"/>
    <col min="7946" max="7947" width="3.5" style="28" customWidth="1"/>
    <col min="7948" max="7948" width="0" style="28" hidden="1" customWidth="1"/>
    <col min="7949" max="7949" width="3.3984375" style="28" customWidth="1"/>
    <col min="7950" max="7950" width="0" style="28" hidden="1" customWidth="1"/>
    <col min="7951" max="7952" width="3.5" style="28" customWidth="1"/>
    <col min="7953" max="7953" width="0" style="28" hidden="1" customWidth="1"/>
    <col min="7954" max="7954" width="3.5" style="28" customWidth="1"/>
    <col min="7955" max="7955" width="0" style="28" hidden="1" customWidth="1"/>
    <col min="7956" max="7956" width="3.5" style="28" customWidth="1"/>
    <col min="7957" max="7957" width="3.3984375" style="28" customWidth="1"/>
    <col min="7958" max="7958" width="0" style="28" hidden="1" customWidth="1"/>
    <col min="7959" max="7959" width="3.5" style="28" customWidth="1"/>
    <col min="7960" max="7960" width="0" style="28" hidden="1" customWidth="1"/>
    <col min="7961" max="7962" width="3.5" style="28" customWidth="1"/>
    <col min="7963" max="7963" width="0" style="28" hidden="1" customWidth="1"/>
    <col min="7964" max="7964" width="3.5" style="28" customWidth="1"/>
    <col min="7965" max="7965" width="0" style="28" hidden="1" customWidth="1"/>
    <col min="7966" max="7971" width="3.5" style="28" customWidth="1"/>
    <col min="7972" max="7972" width="3.3984375" style="28" customWidth="1"/>
    <col min="7973" max="7973" width="3.59765625" style="28" customWidth="1"/>
    <col min="7974" max="7976" width="8.59765625" style="28" customWidth="1"/>
    <col min="7977" max="7978" width="13.8984375" style="28" customWidth="1"/>
    <col min="7979" max="7988" width="7.8984375" style="28" customWidth="1"/>
    <col min="7989" max="8014" width="8.09765625" style="28"/>
    <col min="8015" max="8015" width="5.3984375" style="28" customWidth="1"/>
    <col min="8016" max="8192" width="8.09765625" style="28"/>
    <col min="8193" max="8195" width="3.5" style="28" customWidth="1"/>
    <col min="8196" max="8196" width="3.3984375" style="28" customWidth="1"/>
    <col min="8197" max="8197" width="0" style="28" hidden="1" customWidth="1"/>
    <col min="8198" max="8198" width="3.5" style="28" customWidth="1"/>
    <col min="8199" max="8199" width="0" style="28" hidden="1" customWidth="1"/>
    <col min="8200" max="8200" width="3.5" style="28" customWidth="1"/>
    <col min="8201" max="8201" width="0" style="28" hidden="1" customWidth="1"/>
    <col min="8202" max="8203" width="3.5" style="28" customWidth="1"/>
    <col min="8204" max="8204" width="0" style="28" hidden="1" customWidth="1"/>
    <col min="8205" max="8205" width="3.3984375" style="28" customWidth="1"/>
    <col min="8206" max="8206" width="0" style="28" hidden="1" customWidth="1"/>
    <col min="8207" max="8208" width="3.5" style="28" customWidth="1"/>
    <col min="8209" max="8209" width="0" style="28" hidden="1" customWidth="1"/>
    <col min="8210" max="8210" width="3.5" style="28" customWidth="1"/>
    <col min="8211" max="8211" width="0" style="28" hidden="1" customWidth="1"/>
    <col min="8212" max="8212" width="3.5" style="28" customWidth="1"/>
    <col min="8213" max="8213" width="3.3984375" style="28" customWidth="1"/>
    <col min="8214" max="8214" width="0" style="28" hidden="1" customWidth="1"/>
    <col min="8215" max="8215" width="3.5" style="28" customWidth="1"/>
    <col min="8216" max="8216" width="0" style="28" hidden="1" customWidth="1"/>
    <col min="8217" max="8218" width="3.5" style="28" customWidth="1"/>
    <col min="8219" max="8219" width="0" style="28" hidden="1" customWidth="1"/>
    <col min="8220" max="8220" width="3.5" style="28" customWidth="1"/>
    <col min="8221" max="8221" width="0" style="28" hidden="1" customWidth="1"/>
    <col min="8222" max="8227" width="3.5" style="28" customWidth="1"/>
    <col min="8228" max="8228" width="3.3984375" style="28" customWidth="1"/>
    <col min="8229" max="8229" width="3.59765625" style="28" customWidth="1"/>
    <col min="8230" max="8232" width="8.59765625" style="28" customWidth="1"/>
    <col min="8233" max="8234" width="13.8984375" style="28" customWidth="1"/>
    <col min="8235" max="8244" width="7.8984375" style="28" customWidth="1"/>
    <col min="8245" max="8270" width="8.09765625" style="28"/>
    <col min="8271" max="8271" width="5.3984375" style="28" customWidth="1"/>
    <col min="8272" max="8448" width="8.09765625" style="28"/>
    <col min="8449" max="8451" width="3.5" style="28" customWidth="1"/>
    <col min="8452" max="8452" width="3.3984375" style="28" customWidth="1"/>
    <col min="8453" max="8453" width="0" style="28" hidden="1" customWidth="1"/>
    <col min="8454" max="8454" width="3.5" style="28" customWidth="1"/>
    <col min="8455" max="8455" width="0" style="28" hidden="1" customWidth="1"/>
    <col min="8456" max="8456" width="3.5" style="28" customWidth="1"/>
    <col min="8457" max="8457" width="0" style="28" hidden="1" customWidth="1"/>
    <col min="8458" max="8459" width="3.5" style="28" customWidth="1"/>
    <col min="8460" max="8460" width="0" style="28" hidden="1" customWidth="1"/>
    <col min="8461" max="8461" width="3.3984375" style="28" customWidth="1"/>
    <col min="8462" max="8462" width="0" style="28" hidden="1" customWidth="1"/>
    <col min="8463" max="8464" width="3.5" style="28" customWidth="1"/>
    <col min="8465" max="8465" width="0" style="28" hidden="1" customWidth="1"/>
    <col min="8466" max="8466" width="3.5" style="28" customWidth="1"/>
    <col min="8467" max="8467" width="0" style="28" hidden="1" customWidth="1"/>
    <col min="8468" max="8468" width="3.5" style="28" customWidth="1"/>
    <col min="8469" max="8469" width="3.3984375" style="28" customWidth="1"/>
    <col min="8470" max="8470" width="0" style="28" hidden="1" customWidth="1"/>
    <col min="8471" max="8471" width="3.5" style="28" customWidth="1"/>
    <col min="8472" max="8472" width="0" style="28" hidden="1" customWidth="1"/>
    <col min="8473" max="8474" width="3.5" style="28" customWidth="1"/>
    <col min="8475" max="8475" width="0" style="28" hidden="1" customWidth="1"/>
    <col min="8476" max="8476" width="3.5" style="28" customWidth="1"/>
    <col min="8477" max="8477" width="0" style="28" hidden="1" customWidth="1"/>
    <col min="8478" max="8483" width="3.5" style="28" customWidth="1"/>
    <col min="8484" max="8484" width="3.3984375" style="28" customWidth="1"/>
    <col min="8485" max="8485" width="3.59765625" style="28" customWidth="1"/>
    <col min="8486" max="8488" width="8.59765625" style="28" customWidth="1"/>
    <col min="8489" max="8490" width="13.8984375" style="28" customWidth="1"/>
    <col min="8491" max="8500" width="7.8984375" style="28" customWidth="1"/>
    <col min="8501" max="8526" width="8.09765625" style="28"/>
    <col min="8527" max="8527" width="5.3984375" style="28" customWidth="1"/>
    <col min="8528" max="8704" width="8.09765625" style="28"/>
    <col min="8705" max="8707" width="3.5" style="28" customWidth="1"/>
    <col min="8708" max="8708" width="3.3984375" style="28" customWidth="1"/>
    <col min="8709" max="8709" width="0" style="28" hidden="1" customWidth="1"/>
    <col min="8710" max="8710" width="3.5" style="28" customWidth="1"/>
    <col min="8711" max="8711" width="0" style="28" hidden="1" customWidth="1"/>
    <col min="8712" max="8712" width="3.5" style="28" customWidth="1"/>
    <col min="8713" max="8713" width="0" style="28" hidden="1" customWidth="1"/>
    <col min="8714" max="8715" width="3.5" style="28" customWidth="1"/>
    <col min="8716" max="8716" width="0" style="28" hidden="1" customWidth="1"/>
    <col min="8717" max="8717" width="3.3984375" style="28" customWidth="1"/>
    <col min="8718" max="8718" width="0" style="28" hidden="1" customWidth="1"/>
    <col min="8719" max="8720" width="3.5" style="28" customWidth="1"/>
    <col min="8721" max="8721" width="0" style="28" hidden="1" customWidth="1"/>
    <col min="8722" max="8722" width="3.5" style="28" customWidth="1"/>
    <col min="8723" max="8723" width="0" style="28" hidden="1" customWidth="1"/>
    <col min="8724" max="8724" width="3.5" style="28" customWidth="1"/>
    <col min="8725" max="8725" width="3.3984375" style="28" customWidth="1"/>
    <col min="8726" max="8726" width="0" style="28" hidden="1" customWidth="1"/>
    <col min="8727" max="8727" width="3.5" style="28" customWidth="1"/>
    <col min="8728" max="8728" width="0" style="28" hidden="1" customWidth="1"/>
    <col min="8729" max="8730" width="3.5" style="28" customWidth="1"/>
    <col min="8731" max="8731" width="0" style="28" hidden="1" customWidth="1"/>
    <col min="8732" max="8732" width="3.5" style="28" customWidth="1"/>
    <col min="8733" max="8733" width="0" style="28" hidden="1" customWidth="1"/>
    <col min="8734" max="8739" width="3.5" style="28" customWidth="1"/>
    <col min="8740" max="8740" width="3.3984375" style="28" customWidth="1"/>
    <col min="8741" max="8741" width="3.59765625" style="28" customWidth="1"/>
    <col min="8742" max="8744" width="8.59765625" style="28" customWidth="1"/>
    <col min="8745" max="8746" width="13.8984375" style="28" customWidth="1"/>
    <col min="8747" max="8756" width="7.8984375" style="28" customWidth="1"/>
    <col min="8757" max="8782" width="8.09765625" style="28"/>
    <col min="8783" max="8783" width="5.3984375" style="28" customWidth="1"/>
    <col min="8784" max="8960" width="8.09765625" style="28"/>
    <col min="8961" max="8963" width="3.5" style="28" customWidth="1"/>
    <col min="8964" max="8964" width="3.3984375" style="28" customWidth="1"/>
    <col min="8965" max="8965" width="0" style="28" hidden="1" customWidth="1"/>
    <col min="8966" max="8966" width="3.5" style="28" customWidth="1"/>
    <col min="8967" max="8967" width="0" style="28" hidden="1" customWidth="1"/>
    <col min="8968" max="8968" width="3.5" style="28" customWidth="1"/>
    <col min="8969" max="8969" width="0" style="28" hidden="1" customWidth="1"/>
    <col min="8970" max="8971" width="3.5" style="28" customWidth="1"/>
    <col min="8972" max="8972" width="0" style="28" hidden="1" customWidth="1"/>
    <col min="8973" max="8973" width="3.3984375" style="28" customWidth="1"/>
    <col min="8974" max="8974" width="0" style="28" hidden="1" customWidth="1"/>
    <col min="8975" max="8976" width="3.5" style="28" customWidth="1"/>
    <col min="8977" max="8977" width="0" style="28" hidden="1" customWidth="1"/>
    <col min="8978" max="8978" width="3.5" style="28" customWidth="1"/>
    <col min="8979" max="8979" width="0" style="28" hidden="1" customWidth="1"/>
    <col min="8980" max="8980" width="3.5" style="28" customWidth="1"/>
    <col min="8981" max="8981" width="3.3984375" style="28" customWidth="1"/>
    <col min="8982" max="8982" width="0" style="28" hidden="1" customWidth="1"/>
    <col min="8983" max="8983" width="3.5" style="28" customWidth="1"/>
    <col min="8984" max="8984" width="0" style="28" hidden="1" customWidth="1"/>
    <col min="8985" max="8986" width="3.5" style="28" customWidth="1"/>
    <col min="8987" max="8987" width="0" style="28" hidden="1" customWidth="1"/>
    <col min="8988" max="8988" width="3.5" style="28" customWidth="1"/>
    <col min="8989" max="8989" width="0" style="28" hidden="1" customWidth="1"/>
    <col min="8990" max="8995" width="3.5" style="28" customWidth="1"/>
    <col min="8996" max="8996" width="3.3984375" style="28" customWidth="1"/>
    <col min="8997" max="8997" width="3.59765625" style="28" customWidth="1"/>
    <col min="8998" max="9000" width="8.59765625" style="28" customWidth="1"/>
    <col min="9001" max="9002" width="13.8984375" style="28" customWidth="1"/>
    <col min="9003" max="9012" width="7.8984375" style="28" customWidth="1"/>
    <col min="9013" max="9038" width="8.09765625" style="28"/>
    <col min="9039" max="9039" width="5.3984375" style="28" customWidth="1"/>
    <col min="9040" max="9216" width="8.09765625" style="28"/>
    <col min="9217" max="9219" width="3.5" style="28" customWidth="1"/>
    <col min="9220" max="9220" width="3.3984375" style="28" customWidth="1"/>
    <col min="9221" max="9221" width="0" style="28" hidden="1" customWidth="1"/>
    <col min="9222" max="9222" width="3.5" style="28" customWidth="1"/>
    <col min="9223" max="9223" width="0" style="28" hidden="1" customWidth="1"/>
    <col min="9224" max="9224" width="3.5" style="28" customWidth="1"/>
    <col min="9225" max="9225" width="0" style="28" hidden="1" customWidth="1"/>
    <col min="9226" max="9227" width="3.5" style="28" customWidth="1"/>
    <col min="9228" max="9228" width="0" style="28" hidden="1" customWidth="1"/>
    <col min="9229" max="9229" width="3.3984375" style="28" customWidth="1"/>
    <col min="9230" max="9230" width="0" style="28" hidden="1" customWidth="1"/>
    <col min="9231" max="9232" width="3.5" style="28" customWidth="1"/>
    <col min="9233" max="9233" width="0" style="28" hidden="1" customWidth="1"/>
    <col min="9234" max="9234" width="3.5" style="28" customWidth="1"/>
    <col min="9235" max="9235" width="0" style="28" hidden="1" customWidth="1"/>
    <col min="9236" max="9236" width="3.5" style="28" customWidth="1"/>
    <col min="9237" max="9237" width="3.3984375" style="28" customWidth="1"/>
    <col min="9238" max="9238" width="0" style="28" hidden="1" customWidth="1"/>
    <col min="9239" max="9239" width="3.5" style="28" customWidth="1"/>
    <col min="9240" max="9240" width="0" style="28" hidden="1" customWidth="1"/>
    <col min="9241" max="9242" width="3.5" style="28" customWidth="1"/>
    <col min="9243" max="9243" width="0" style="28" hidden="1" customWidth="1"/>
    <col min="9244" max="9244" width="3.5" style="28" customWidth="1"/>
    <col min="9245" max="9245" width="0" style="28" hidden="1" customWidth="1"/>
    <col min="9246" max="9251" width="3.5" style="28" customWidth="1"/>
    <col min="9252" max="9252" width="3.3984375" style="28" customWidth="1"/>
    <col min="9253" max="9253" width="3.59765625" style="28" customWidth="1"/>
    <col min="9254" max="9256" width="8.59765625" style="28" customWidth="1"/>
    <col min="9257" max="9258" width="13.8984375" style="28" customWidth="1"/>
    <col min="9259" max="9268" width="7.8984375" style="28" customWidth="1"/>
    <col min="9269" max="9294" width="8.09765625" style="28"/>
    <col min="9295" max="9295" width="5.3984375" style="28" customWidth="1"/>
    <col min="9296" max="9472" width="8.09765625" style="28"/>
    <col min="9473" max="9475" width="3.5" style="28" customWidth="1"/>
    <col min="9476" max="9476" width="3.3984375" style="28" customWidth="1"/>
    <col min="9477" max="9477" width="0" style="28" hidden="1" customWidth="1"/>
    <col min="9478" max="9478" width="3.5" style="28" customWidth="1"/>
    <col min="9479" max="9479" width="0" style="28" hidden="1" customWidth="1"/>
    <col min="9480" max="9480" width="3.5" style="28" customWidth="1"/>
    <col min="9481" max="9481" width="0" style="28" hidden="1" customWidth="1"/>
    <col min="9482" max="9483" width="3.5" style="28" customWidth="1"/>
    <col min="9484" max="9484" width="0" style="28" hidden="1" customWidth="1"/>
    <col min="9485" max="9485" width="3.3984375" style="28" customWidth="1"/>
    <col min="9486" max="9486" width="0" style="28" hidden="1" customWidth="1"/>
    <col min="9487" max="9488" width="3.5" style="28" customWidth="1"/>
    <col min="9489" max="9489" width="0" style="28" hidden="1" customWidth="1"/>
    <col min="9490" max="9490" width="3.5" style="28" customWidth="1"/>
    <col min="9491" max="9491" width="0" style="28" hidden="1" customWidth="1"/>
    <col min="9492" max="9492" width="3.5" style="28" customWidth="1"/>
    <col min="9493" max="9493" width="3.3984375" style="28" customWidth="1"/>
    <col min="9494" max="9494" width="0" style="28" hidden="1" customWidth="1"/>
    <col min="9495" max="9495" width="3.5" style="28" customWidth="1"/>
    <col min="9496" max="9496" width="0" style="28" hidden="1" customWidth="1"/>
    <col min="9497" max="9498" width="3.5" style="28" customWidth="1"/>
    <col min="9499" max="9499" width="0" style="28" hidden="1" customWidth="1"/>
    <col min="9500" max="9500" width="3.5" style="28" customWidth="1"/>
    <col min="9501" max="9501" width="0" style="28" hidden="1" customWidth="1"/>
    <col min="9502" max="9507" width="3.5" style="28" customWidth="1"/>
    <col min="9508" max="9508" width="3.3984375" style="28" customWidth="1"/>
    <col min="9509" max="9509" width="3.59765625" style="28" customWidth="1"/>
    <col min="9510" max="9512" width="8.59765625" style="28" customWidth="1"/>
    <col min="9513" max="9514" width="13.8984375" style="28" customWidth="1"/>
    <col min="9515" max="9524" width="7.8984375" style="28" customWidth="1"/>
    <col min="9525" max="9550" width="8.09765625" style="28"/>
    <col min="9551" max="9551" width="5.3984375" style="28" customWidth="1"/>
    <col min="9552" max="9728" width="8.09765625" style="28"/>
    <col min="9729" max="9731" width="3.5" style="28" customWidth="1"/>
    <col min="9732" max="9732" width="3.3984375" style="28" customWidth="1"/>
    <col min="9733" max="9733" width="0" style="28" hidden="1" customWidth="1"/>
    <col min="9734" max="9734" width="3.5" style="28" customWidth="1"/>
    <col min="9735" max="9735" width="0" style="28" hidden="1" customWidth="1"/>
    <col min="9736" max="9736" width="3.5" style="28" customWidth="1"/>
    <col min="9737" max="9737" width="0" style="28" hidden="1" customWidth="1"/>
    <col min="9738" max="9739" width="3.5" style="28" customWidth="1"/>
    <col min="9740" max="9740" width="0" style="28" hidden="1" customWidth="1"/>
    <col min="9741" max="9741" width="3.3984375" style="28" customWidth="1"/>
    <col min="9742" max="9742" width="0" style="28" hidden="1" customWidth="1"/>
    <col min="9743" max="9744" width="3.5" style="28" customWidth="1"/>
    <col min="9745" max="9745" width="0" style="28" hidden="1" customWidth="1"/>
    <col min="9746" max="9746" width="3.5" style="28" customWidth="1"/>
    <col min="9747" max="9747" width="0" style="28" hidden="1" customWidth="1"/>
    <col min="9748" max="9748" width="3.5" style="28" customWidth="1"/>
    <col min="9749" max="9749" width="3.3984375" style="28" customWidth="1"/>
    <col min="9750" max="9750" width="0" style="28" hidden="1" customWidth="1"/>
    <col min="9751" max="9751" width="3.5" style="28" customWidth="1"/>
    <col min="9752" max="9752" width="0" style="28" hidden="1" customWidth="1"/>
    <col min="9753" max="9754" width="3.5" style="28" customWidth="1"/>
    <col min="9755" max="9755" width="0" style="28" hidden="1" customWidth="1"/>
    <col min="9756" max="9756" width="3.5" style="28" customWidth="1"/>
    <col min="9757" max="9757" width="0" style="28" hidden="1" customWidth="1"/>
    <col min="9758" max="9763" width="3.5" style="28" customWidth="1"/>
    <col min="9764" max="9764" width="3.3984375" style="28" customWidth="1"/>
    <col min="9765" max="9765" width="3.59765625" style="28" customWidth="1"/>
    <col min="9766" max="9768" width="8.59765625" style="28" customWidth="1"/>
    <col min="9769" max="9770" width="13.8984375" style="28" customWidth="1"/>
    <col min="9771" max="9780" width="7.8984375" style="28" customWidth="1"/>
    <col min="9781" max="9806" width="8.09765625" style="28"/>
    <col min="9807" max="9807" width="5.3984375" style="28" customWidth="1"/>
    <col min="9808" max="9984" width="8.09765625" style="28"/>
    <col min="9985" max="9987" width="3.5" style="28" customWidth="1"/>
    <col min="9988" max="9988" width="3.3984375" style="28" customWidth="1"/>
    <col min="9989" max="9989" width="0" style="28" hidden="1" customWidth="1"/>
    <col min="9990" max="9990" width="3.5" style="28" customWidth="1"/>
    <col min="9991" max="9991" width="0" style="28" hidden="1" customWidth="1"/>
    <col min="9992" max="9992" width="3.5" style="28" customWidth="1"/>
    <col min="9993" max="9993" width="0" style="28" hidden="1" customWidth="1"/>
    <col min="9994" max="9995" width="3.5" style="28" customWidth="1"/>
    <col min="9996" max="9996" width="0" style="28" hidden="1" customWidth="1"/>
    <col min="9997" max="9997" width="3.3984375" style="28" customWidth="1"/>
    <col min="9998" max="9998" width="0" style="28" hidden="1" customWidth="1"/>
    <col min="9999" max="10000" width="3.5" style="28" customWidth="1"/>
    <col min="10001" max="10001" width="0" style="28" hidden="1" customWidth="1"/>
    <col min="10002" max="10002" width="3.5" style="28" customWidth="1"/>
    <col min="10003" max="10003" width="0" style="28" hidden="1" customWidth="1"/>
    <col min="10004" max="10004" width="3.5" style="28" customWidth="1"/>
    <col min="10005" max="10005" width="3.3984375" style="28" customWidth="1"/>
    <col min="10006" max="10006" width="0" style="28" hidden="1" customWidth="1"/>
    <col min="10007" max="10007" width="3.5" style="28" customWidth="1"/>
    <col min="10008" max="10008" width="0" style="28" hidden="1" customWidth="1"/>
    <col min="10009" max="10010" width="3.5" style="28" customWidth="1"/>
    <col min="10011" max="10011" width="0" style="28" hidden="1" customWidth="1"/>
    <col min="10012" max="10012" width="3.5" style="28" customWidth="1"/>
    <col min="10013" max="10013" width="0" style="28" hidden="1" customWidth="1"/>
    <col min="10014" max="10019" width="3.5" style="28" customWidth="1"/>
    <col min="10020" max="10020" width="3.3984375" style="28" customWidth="1"/>
    <col min="10021" max="10021" width="3.59765625" style="28" customWidth="1"/>
    <col min="10022" max="10024" width="8.59765625" style="28" customWidth="1"/>
    <col min="10025" max="10026" width="13.8984375" style="28" customWidth="1"/>
    <col min="10027" max="10036" width="7.8984375" style="28" customWidth="1"/>
    <col min="10037" max="10062" width="8.09765625" style="28"/>
    <col min="10063" max="10063" width="5.3984375" style="28" customWidth="1"/>
    <col min="10064" max="10240" width="8.09765625" style="28"/>
    <col min="10241" max="10243" width="3.5" style="28" customWidth="1"/>
    <col min="10244" max="10244" width="3.3984375" style="28" customWidth="1"/>
    <col min="10245" max="10245" width="0" style="28" hidden="1" customWidth="1"/>
    <col min="10246" max="10246" width="3.5" style="28" customWidth="1"/>
    <col min="10247" max="10247" width="0" style="28" hidden="1" customWidth="1"/>
    <col min="10248" max="10248" width="3.5" style="28" customWidth="1"/>
    <col min="10249" max="10249" width="0" style="28" hidden="1" customWidth="1"/>
    <col min="10250" max="10251" width="3.5" style="28" customWidth="1"/>
    <col min="10252" max="10252" width="0" style="28" hidden="1" customWidth="1"/>
    <col min="10253" max="10253" width="3.3984375" style="28" customWidth="1"/>
    <col min="10254" max="10254" width="0" style="28" hidden="1" customWidth="1"/>
    <col min="10255" max="10256" width="3.5" style="28" customWidth="1"/>
    <col min="10257" max="10257" width="0" style="28" hidden="1" customWidth="1"/>
    <col min="10258" max="10258" width="3.5" style="28" customWidth="1"/>
    <col min="10259" max="10259" width="0" style="28" hidden="1" customWidth="1"/>
    <col min="10260" max="10260" width="3.5" style="28" customWidth="1"/>
    <col min="10261" max="10261" width="3.3984375" style="28" customWidth="1"/>
    <col min="10262" max="10262" width="0" style="28" hidden="1" customWidth="1"/>
    <col min="10263" max="10263" width="3.5" style="28" customWidth="1"/>
    <col min="10264" max="10264" width="0" style="28" hidden="1" customWidth="1"/>
    <col min="10265" max="10266" width="3.5" style="28" customWidth="1"/>
    <col min="10267" max="10267" width="0" style="28" hidden="1" customWidth="1"/>
    <col min="10268" max="10268" width="3.5" style="28" customWidth="1"/>
    <col min="10269" max="10269" width="0" style="28" hidden="1" customWidth="1"/>
    <col min="10270" max="10275" width="3.5" style="28" customWidth="1"/>
    <col min="10276" max="10276" width="3.3984375" style="28" customWidth="1"/>
    <col min="10277" max="10277" width="3.59765625" style="28" customWidth="1"/>
    <col min="10278" max="10280" width="8.59765625" style="28" customWidth="1"/>
    <col min="10281" max="10282" width="13.8984375" style="28" customWidth="1"/>
    <col min="10283" max="10292" width="7.8984375" style="28" customWidth="1"/>
    <col min="10293" max="10318" width="8.09765625" style="28"/>
    <col min="10319" max="10319" width="5.3984375" style="28" customWidth="1"/>
    <col min="10320" max="10496" width="8.09765625" style="28"/>
    <col min="10497" max="10499" width="3.5" style="28" customWidth="1"/>
    <col min="10500" max="10500" width="3.3984375" style="28" customWidth="1"/>
    <col min="10501" max="10501" width="0" style="28" hidden="1" customWidth="1"/>
    <col min="10502" max="10502" width="3.5" style="28" customWidth="1"/>
    <col min="10503" max="10503" width="0" style="28" hidden="1" customWidth="1"/>
    <col min="10504" max="10504" width="3.5" style="28" customWidth="1"/>
    <col min="10505" max="10505" width="0" style="28" hidden="1" customWidth="1"/>
    <col min="10506" max="10507" width="3.5" style="28" customWidth="1"/>
    <col min="10508" max="10508" width="0" style="28" hidden="1" customWidth="1"/>
    <col min="10509" max="10509" width="3.3984375" style="28" customWidth="1"/>
    <col min="10510" max="10510" width="0" style="28" hidden="1" customWidth="1"/>
    <col min="10511" max="10512" width="3.5" style="28" customWidth="1"/>
    <col min="10513" max="10513" width="0" style="28" hidden="1" customWidth="1"/>
    <col min="10514" max="10514" width="3.5" style="28" customWidth="1"/>
    <col min="10515" max="10515" width="0" style="28" hidden="1" customWidth="1"/>
    <col min="10516" max="10516" width="3.5" style="28" customWidth="1"/>
    <col min="10517" max="10517" width="3.3984375" style="28" customWidth="1"/>
    <col min="10518" max="10518" width="0" style="28" hidden="1" customWidth="1"/>
    <col min="10519" max="10519" width="3.5" style="28" customWidth="1"/>
    <col min="10520" max="10520" width="0" style="28" hidden="1" customWidth="1"/>
    <col min="10521" max="10522" width="3.5" style="28" customWidth="1"/>
    <col min="10523" max="10523" width="0" style="28" hidden="1" customWidth="1"/>
    <col min="10524" max="10524" width="3.5" style="28" customWidth="1"/>
    <col min="10525" max="10525" width="0" style="28" hidden="1" customWidth="1"/>
    <col min="10526" max="10531" width="3.5" style="28" customWidth="1"/>
    <col min="10532" max="10532" width="3.3984375" style="28" customWidth="1"/>
    <col min="10533" max="10533" width="3.59765625" style="28" customWidth="1"/>
    <col min="10534" max="10536" width="8.59765625" style="28" customWidth="1"/>
    <col min="10537" max="10538" width="13.8984375" style="28" customWidth="1"/>
    <col min="10539" max="10548" width="7.8984375" style="28" customWidth="1"/>
    <col min="10549" max="10574" width="8.09765625" style="28"/>
    <col min="10575" max="10575" width="5.3984375" style="28" customWidth="1"/>
    <col min="10576" max="10752" width="8.09765625" style="28"/>
    <col min="10753" max="10755" width="3.5" style="28" customWidth="1"/>
    <col min="10756" max="10756" width="3.3984375" style="28" customWidth="1"/>
    <col min="10757" max="10757" width="0" style="28" hidden="1" customWidth="1"/>
    <col min="10758" max="10758" width="3.5" style="28" customWidth="1"/>
    <col min="10759" max="10759" width="0" style="28" hidden="1" customWidth="1"/>
    <col min="10760" max="10760" width="3.5" style="28" customWidth="1"/>
    <col min="10761" max="10761" width="0" style="28" hidden="1" customWidth="1"/>
    <col min="10762" max="10763" width="3.5" style="28" customWidth="1"/>
    <col min="10764" max="10764" width="0" style="28" hidden="1" customWidth="1"/>
    <col min="10765" max="10765" width="3.3984375" style="28" customWidth="1"/>
    <col min="10766" max="10766" width="0" style="28" hidden="1" customWidth="1"/>
    <col min="10767" max="10768" width="3.5" style="28" customWidth="1"/>
    <col min="10769" max="10769" width="0" style="28" hidden="1" customWidth="1"/>
    <col min="10770" max="10770" width="3.5" style="28" customWidth="1"/>
    <col min="10771" max="10771" width="0" style="28" hidden="1" customWidth="1"/>
    <col min="10772" max="10772" width="3.5" style="28" customWidth="1"/>
    <col min="10773" max="10773" width="3.3984375" style="28" customWidth="1"/>
    <col min="10774" max="10774" width="0" style="28" hidden="1" customWidth="1"/>
    <col min="10775" max="10775" width="3.5" style="28" customWidth="1"/>
    <col min="10776" max="10776" width="0" style="28" hidden="1" customWidth="1"/>
    <col min="10777" max="10778" width="3.5" style="28" customWidth="1"/>
    <col min="10779" max="10779" width="0" style="28" hidden="1" customWidth="1"/>
    <col min="10780" max="10780" width="3.5" style="28" customWidth="1"/>
    <col min="10781" max="10781" width="0" style="28" hidden="1" customWidth="1"/>
    <col min="10782" max="10787" width="3.5" style="28" customWidth="1"/>
    <col min="10788" max="10788" width="3.3984375" style="28" customWidth="1"/>
    <col min="10789" max="10789" width="3.59765625" style="28" customWidth="1"/>
    <col min="10790" max="10792" width="8.59765625" style="28" customWidth="1"/>
    <col min="10793" max="10794" width="13.8984375" style="28" customWidth="1"/>
    <col min="10795" max="10804" width="7.8984375" style="28" customWidth="1"/>
    <col min="10805" max="10830" width="8.09765625" style="28"/>
    <col min="10831" max="10831" width="5.3984375" style="28" customWidth="1"/>
    <col min="10832" max="11008" width="8.09765625" style="28"/>
    <col min="11009" max="11011" width="3.5" style="28" customWidth="1"/>
    <col min="11012" max="11012" width="3.3984375" style="28" customWidth="1"/>
    <col min="11013" max="11013" width="0" style="28" hidden="1" customWidth="1"/>
    <col min="11014" max="11014" width="3.5" style="28" customWidth="1"/>
    <col min="11015" max="11015" width="0" style="28" hidden="1" customWidth="1"/>
    <col min="11016" max="11016" width="3.5" style="28" customWidth="1"/>
    <col min="11017" max="11017" width="0" style="28" hidden="1" customWidth="1"/>
    <col min="11018" max="11019" width="3.5" style="28" customWidth="1"/>
    <col min="11020" max="11020" width="0" style="28" hidden="1" customWidth="1"/>
    <col min="11021" max="11021" width="3.3984375" style="28" customWidth="1"/>
    <col min="11022" max="11022" width="0" style="28" hidden="1" customWidth="1"/>
    <col min="11023" max="11024" width="3.5" style="28" customWidth="1"/>
    <col min="11025" max="11025" width="0" style="28" hidden="1" customWidth="1"/>
    <col min="11026" max="11026" width="3.5" style="28" customWidth="1"/>
    <col min="11027" max="11027" width="0" style="28" hidden="1" customWidth="1"/>
    <col min="11028" max="11028" width="3.5" style="28" customWidth="1"/>
    <col min="11029" max="11029" width="3.3984375" style="28" customWidth="1"/>
    <col min="11030" max="11030" width="0" style="28" hidden="1" customWidth="1"/>
    <col min="11031" max="11031" width="3.5" style="28" customWidth="1"/>
    <col min="11032" max="11032" width="0" style="28" hidden="1" customWidth="1"/>
    <col min="11033" max="11034" width="3.5" style="28" customWidth="1"/>
    <col min="11035" max="11035" width="0" style="28" hidden="1" customWidth="1"/>
    <col min="11036" max="11036" width="3.5" style="28" customWidth="1"/>
    <col min="11037" max="11037" width="0" style="28" hidden="1" customWidth="1"/>
    <col min="11038" max="11043" width="3.5" style="28" customWidth="1"/>
    <col min="11044" max="11044" width="3.3984375" style="28" customWidth="1"/>
    <col min="11045" max="11045" width="3.59765625" style="28" customWidth="1"/>
    <col min="11046" max="11048" width="8.59765625" style="28" customWidth="1"/>
    <col min="11049" max="11050" width="13.8984375" style="28" customWidth="1"/>
    <col min="11051" max="11060" width="7.8984375" style="28" customWidth="1"/>
    <col min="11061" max="11086" width="8.09765625" style="28"/>
    <col min="11087" max="11087" width="5.3984375" style="28" customWidth="1"/>
    <col min="11088" max="11264" width="8.09765625" style="28"/>
    <col min="11265" max="11267" width="3.5" style="28" customWidth="1"/>
    <col min="11268" max="11268" width="3.3984375" style="28" customWidth="1"/>
    <col min="11269" max="11269" width="0" style="28" hidden="1" customWidth="1"/>
    <col min="11270" max="11270" width="3.5" style="28" customWidth="1"/>
    <col min="11271" max="11271" width="0" style="28" hidden="1" customWidth="1"/>
    <col min="11272" max="11272" width="3.5" style="28" customWidth="1"/>
    <col min="11273" max="11273" width="0" style="28" hidden="1" customWidth="1"/>
    <col min="11274" max="11275" width="3.5" style="28" customWidth="1"/>
    <col min="11276" max="11276" width="0" style="28" hidden="1" customWidth="1"/>
    <col min="11277" max="11277" width="3.3984375" style="28" customWidth="1"/>
    <col min="11278" max="11278" width="0" style="28" hidden="1" customWidth="1"/>
    <col min="11279" max="11280" width="3.5" style="28" customWidth="1"/>
    <col min="11281" max="11281" width="0" style="28" hidden="1" customWidth="1"/>
    <col min="11282" max="11282" width="3.5" style="28" customWidth="1"/>
    <col min="11283" max="11283" width="0" style="28" hidden="1" customWidth="1"/>
    <col min="11284" max="11284" width="3.5" style="28" customWidth="1"/>
    <col min="11285" max="11285" width="3.3984375" style="28" customWidth="1"/>
    <col min="11286" max="11286" width="0" style="28" hidden="1" customWidth="1"/>
    <col min="11287" max="11287" width="3.5" style="28" customWidth="1"/>
    <col min="11288" max="11288" width="0" style="28" hidden="1" customWidth="1"/>
    <col min="11289" max="11290" width="3.5" style="28" customWidth="1"/>
    <col min="11291" max="11291" width="0" style="28" hidden="1" customWidth="1"/>
    <col min="11292" max="11292" width="3.5" style="28" customWidth="1"/>
    <col min="11293" max="11293" width="0" style="28" hidden="1" customWidth="1"/>
    <col min="11294" max="11299" width="3.5" style="28" customWidth="1"/>
    <col min="11300" max="11300" width="3.3984375" style="28" customWidth="1"/>
    <col min="11301" max="11301" width="3.59765625" style="28" customWidth="1"/>
    <col min="11302" max="11304" width="8.59765625" style="28" customWidth="1"/>
    <col min="11305" max="11306" width="13.8984375" style="28" customWidth="1"/>
    <col min="11307" max="11316" width="7.8984375" style="28" customWidth="1"/>
    <col min="11317" max="11342" width="8.09765625" style="28"/>
    <col min="11343" max="11343" width="5.3984375" style="28" customWidth="1"/>
    <col min="11344" max="11520" width="8.09765625" style="28"/>
    <col min="11521" max="11523" width="3.5" style="28" customWidth="1"/>
    <col min="11524" max="11524" width="3.3984375" style="28" customWidth="1"/>
    <col min="11525" max="11525" width="0" style="28" hidden="1" customWidth="1"/>
    <col min="11526" max="11526" width="3.5" style="28" customWidth="1"/>
    <col min="11527" max="11527" width="0" style="28" hidden="1" customWidth="1"/>
    <col min="11528" max="11528" width="3.5" style="28" customWidth="1"/>
    <col min="11529" max="11529" width="0" style="28" hidden="1" customWidth="1"/>
    <col min="11530" max="11531" width="3.5" style="28" customWidth="1"/>
    <col min="11532" max="11532" width="0" style="28" hidden="1" customWidth="1"/>
    <col min="11533" max="11533" width="3.3984375" style="28" customWidth="1"/>
    <col min="11534" max="11534" width="0" style="28" hidden="1" customWidth="1"/>
    <col min="11535" max="11536" width="3.5" style="28" customWidth="1"/>
    <col min="11537" max="11537" width="0" style="28" hidden="1" customWidth="1"/>
    <col min="11538" max="11538" width="3.5" style="28" customWidth="1"/>
    <col min="11539" max="11539" width="0" style="28" hidden="1" customWidth="1"/>
    <col min="11540" max="11540" width="3.5" style="28" customWidth="1"/>
    <col min="11541" max="11541" width="3.3984375" style="28" customWidth="1"/>
    <col min="11542" max="11542" width="0" style="28" hidden="1" customWidth="1"/>
    <col min="11543" max="11543" width="3.5" style="28" customWidth="1"/>
    <col min="11544" max="11544" width="0" style="28" hidden="1" customWidth="1"/>
    <col min="11545" max="11546" width="3.5" style="28" customWidth="1"/>
    <col min="11547" max="11547" width="0" style="28" hidden="1" customWidth="1"/>
    <col min="11548" max="11548" width="3.5" style="28" customWidth="1"/>
    <col min="11549" max="11549" width="0" style="28" hidden="1" customWidth="1"/>
    <col min="11550" max="11555" width="3.5" style="28" customWidth="1"/>
    <col min="11556" max="11556" width="3.3984375" style="28" customWidth="1"/>
    <col min="11557" max="11557" width="3.59765625" style="28" customWidth="1"/>
    <col min="11558" max="11560" width="8.59765625" style="28" customWidth="1"/>
    <col min="11561" max="11562" width="13.8984375" style="28" customWidth="1"/>
    <col min="11563" max="11572" width="7.8984375" style="28" customWidth="1"/>
    <col min="11573" max="11598" width="8.09765625" style="28"/>
    <col min="11599" max="11599" width="5.3984375" style="28" customWidth="1"/>
    <col min="11600" max="11776" width="8.09765625" style="28"/>
    <col min="11777" max="11779" width="3.5" style="28" customWidth="1"/>
    <col min="11780" max="11780" width="3.3984375" style="28" customWidth="1"/>
    <col min="11781" max="11781" width="0" style="28" hidden="1" customWidth="1"/>
    <col min="11782" max="11782" width="3.5" style="28" customWidth="1"/>
    <col min="11783" max="11783" width="0" style="28" hidden="1" customWidth="1"/>
    <col min="11784" max="11784" width="3.5" style="28" customWidth="1"/>
    <col min="11785" max="11785" width="0" style="28" hidden="1" customWidth="1"/>
    <col min="11786" max="11787" width="3.5" style="28" customWidth="1"/>
    <col min="11788" max="11788" width="0" style="28" hidden="1" customWidth="1"/>
    <col min="11789" max="11789" width="3.3984375" style="28" customWidth="1"/>
    <col min="11790" max="11790" width="0" style="28" hidden="1" customWidth="1"/>
    <col min="11791" max="11792" width="3.5" style="28" customWidth="1"/>
    <col min="11793" max="11793" width="0" style="28" hidden="1" customWidth="1"/>
    <col min="11794" max="11794" width="3.5" style="28" customWidth="1"/>
    <col min="11795" max="11795" width="0" style="28" hidden="1" customWidth="1"/>
    <col min="11796" max="11796" width="3.5" style="28" customWidth="1"/>
    <col min="11797" max="11797" width="3.3984375" style="28" customWidth="1"/>
    <col min="11798" max="11798" width="0" style="28" hidden="1" customWidth="1"/>
    <col min="11799" max="11799" width="3.5" style="28" customWidth="1"/>
    <col min="11800" max="11800" width="0" style="28" hidden="1" customWidth="1"/>
    <col min="11801" max="11802" width="3.5" style="28" customWidth="1"/>
    <col min="11803" max="11803" width="0" style="28" hidden="1" customWidth="1"/>
    <col min="11804" max="11804" width="3.5" style="28" customWidth="1"/>
    <col min="11805" max="11805" width="0" style="28" hidden="1" customWidth="1"/>
    <col min="11806" max="11811" width="3.5" style="28" customWidth="1"/>
    <col min="11812" max="11812" width="3.3984375" style="28" customWidth="1"/>
    <col min="11813" max="11813" width="3.59765625" style="28" customWidth="1"/>
    <col min="11814" max="11816" width="8.59765625" style="28" customWidth="1"/>
    <col min="11817" max="11818" width="13.8984375" style="28" customWidth="1"/>
    <col min="11819" max="11828" width="7.8984375" style="28" customWidth="1"/>
    <col min="11829" max="11854" width="8.09765625" style="28"/>
    <col min="11855" max="11855" width="5.3984375" style="28" customWidth="1"/>
    <col min="11856" max="12032" width="8.09765625" style="28"/>
    <col min="12033" max="12035" width="3.5" style="28" customWidth="1"/>
    <col min="12036" max="12036" width="3.3984375" style="28" customWidth="1"/>
    <col min="12037" max="12037" width="0" style="28" hidden="1" customWidth="1"/>
    <col min="12038" max="12038" width="3.5" style="28" customWidth="1"/>
    <col min="12039" max="12039" width="0" style="28" hidden="1" customWidth="1"/>
    <col min="12040" max="12040" width="3.5" style="28" customWidth="1"/>
    <col min="12041" max="12041" width="0" style="28" hidden="1" customWidth="1"/>
    <col min="12042" max="12043" width="3.5" style="28" customWidth="1"/>
    <col min="12044" max="12044" width="0" style="28" hidden="1" customWidth="1"/>
    <col min="12045" max="12045" width="3.3984375" style="28" customWidth="1"/>
    <col min="12046" max="12046" width="0" style="28" hidden="1" customWidth="1"/>
    <col min="12047" max="12048" width="3.5" style="28" customWidth="1"/>
    <col min="12049" max="12049" width="0" style="28" hidden="1" customWidth="1"/>
    <col min="12050" max="12050" width="3.5" style="28" customWidth="1"/>
    <col min="12051" max="12051" width="0" style="28" hidden="1" customWidth="1"/>
    <col min="12052" max="12052" width="3.5" style="28" customWidth="1"/>
    <col min="12053" max="12053" width="3.3984375" style="28" customWidth="1"/>
    <col min="12054" max="12054" width="0" style="28" hidden="1" customWidth="1"/>
    <col min="12055" max="12055" width="3.5" style="28" customWidth="1"/>
    <col min="12056" max="12056" width="0" style="28" hidden="1" customWidth="1"/>
    <col min="12057" max="12058" width="3.5" style="28" customWidth="1"/>
    <col min="12059" max="12059" width="0" style="28" hidden="1" customWidth="1"/>
    <col min="12060" max="12060" width="3.5" style="28" customWidth="1"/>
    <col min="12061" max="12061" width="0" style="28" hidden="1" customWidth="1"/>
    <col min="12062" max="12067" width="3.5" style="28" customWidth="1"/>
    <col min="12068" max="12068" width="3.3984375" style="28" customWidth="1"/>
    <col min="12069" max="12069" width="3.59765625" style="28" customWidth="1"/>
    <col min="12070" max="12072" width="8.59765625" style="28" customWidth="1"/>
    <col min="12073" max="12074" width="13.8984375" style="28" customWidth="1"/>
    <col min="12075" max="12084" width="7.8984375" style="28" customWidth="1"/>
    <col min="12085" max="12110" width="8.09765625" style="28"/>
    <col min="12111" max="12111" width="5.3984375" style="28" customWidth="1"/>
    <col min="12112" max="12288" width="8.09765625" style="28"/>
    <col min="12289" max="12291" width="3.5" style="28" customWidth="1"/>
    <col min="12292" max="12292" width="3.3984375" style="28" customWidth="1"/>
    <col min="12293" max="12293" width="0" style="28" hidden="1" customWidth="1"/>
    <col min="12294" max="12294" width="3.5" style="28" customWidth="1"/>
    <col min="12295" max="12295" width="0" style="28" hidden="1" customWidth="1"/>
    <col min="12296" max="12296" width="3.5" style="28" customWidth="1"/>
    <col min="12297" max="12297" width="0" style="28" hidden="1" customWidth="1"/>
    <col min="12298" max="12299" width="3.5" style="28" customWidth="1"/>
    <col min="12300" max="12300" width="0" style="28" hidden="1" customWidth="1"/>
    <col min="12301" max="12301" width="3.3984375" style="28" customWidth="1"/>
    <col min="12302" max="12302" width="0" style="28" hidden="1" customWidth="1"/>
    <col min="12303" max="12304" width="3.5" style="28" customWidth="1"/>
    <col min="12305" max="12305" width="0" style="28" hidden="1" customWidth="1"/>
    <col min="12306" max="12306" width="3.5" style="28" customWidth="1"/>
    <col min="12307" max="12307" width="0" style="28" hidden="1" customWidth="1"/>
    <col min="12308" max="12308" width="3.5" style="28" customWidth="1"/>
    <col min="12309" max="12309" width="3.3984375" style="28" customWidth="1"/>
    <col min="12310" max="12310" width="0" style="28" hidden="1" customWidth="1"/>
    <col min="12311" max="12311" width="3.5" style="28" customWidth="1"/>
    <col min="12312" max="12312" width="0" style="28" hidden="1" customWidth="1"/>
    <col min="12313" max="12314" width="3.5" style="28" customWidth="1"/>
    <col min="12315" max="12315" width="0" style="28" hidden="1" customWidth="1"/>
    <col min="12316" max="12316" width="3.5" style="28" customWidth="1"/>
    <col min="12317" max="12317" width="0" style="28" hidden="1" customWidth="1"/>
    <col min="12318" max="12323" width="3.5" style="28" customWidth="1"/>
    <col min="12324" max="12324" width="3.3984375" style="28" customWidth="1"/>
    <col min="12325" max="12325" width="3.59765625" style="28" customWidth="1"/>
    <col min="12326" max="12328" width="8.59765625" style="28" customWidth="1"/>
    <col min="12329" max="12330" width="13.8984375" style="28" customWidth="1"/>
    <col min="12331" max="12340" width="7.8984375" style="28" customWidth="1"/>
    <col min="12341" max="12366" width="8.09765625" style="28"/>
    <col min="12367" max="12367" width="5.3984375" style="28" customWidth="1"/>
    <col min="12368" max="12544" width="8.09765625" style="28"/>
    <col min="12545" max="12547" width="3.5" style="28" customWidth="1"/>
    <col min="12548" max="12548" width="3.3984375" style="28" customWidth="1"/>
    <col min="12549" max="12549" width="0" style="28" hidden="1" customWidth="1"/>
    <col min="12550" max="12550" width="3.5" style="28" customWidth="1"/>
    <col min="12551" max="12551" width="0" style="28" hidden="1" customWidth="1"/>
    <col min="12552" max="12552" width="3.5" style="28" customWidth="1"/>
    <col min="12553" max="12553" width="0" style="28" hidden="1" customWidth="1"/>
    <col min="12554" max="12555" width="3.5" style="28" customWidth="1"/>
    <col min="12556" max="12556" width="0" style="28" hidden="1" customWidth="1"/>
    <col min="12557" max="12557" width="3.3984375" style="28" customWidth="1"/>
    <col min="12558" max="12558" width="0" style="28" hidden="1" customWidth="1"/>
    <col min="12559" max="12560" width="3.5" style="28" customWidth="1"/>
    <col min="12561" max="12561" width="0" style="28" hidden="1" customWidth="1"/>
    <col min="12562" max="12562" width="3.5" style="28" customWidth="1"/>
    <col min="12563" max="12563" width="0" style="28" hidden="1" customWidth="1"/>
    <col min="12564" max="12564" width="3.5" style="28" customWidth="1"/>
    <col min="12565" max="12565" width="3.3984375" style="28" customWidth="1"/>
    <col min="12566" max="12566" width="0" style="28" hidden="1" customWidth="1"/>
    <col min="12567" max="12567" width="3.5" style="28" customWidth="1"/>
    <col min="12568" max="12568" width="0" style="28" hidden="1" customWidth="1"/>
    <col min="12569" max="12570" width="3.5" style="28" customWidth="1"/>
    <col min="12571" max="12571" width="0" style="28" hidden="1" customWidth="1"/>
    <col min="12572" max="12572" width="3.5" style="28" customWidth="1"/>
    <col min="12573" max="12573" width="0" style="28" hidden="1" customWidth="1"/>
    <col min="12574" max="12579" width="3.5" style="28" customWidth="1"/>
    <col min="12580" max="12580" width="3.3984375" style="28" customWidth="1"/>
    <col min="12581" max="12581" width="3.59765625" style="28" customWidth="1"/>
    <col min="12582" max="12584" width="8.59765625" style="28" customWidth="1"/>
    <col min="12585" max="12586" width="13.8984375" style="28" customWidth="1"/>
    <col min="12587" max="12596" width="7.8984375" style="28" customWidth="1"/>
    <col min="12597" max="12622" width="8.09765625" style="28"/>
    <col min="12623" max="12623" width="5.3984375" style="28" customWidth="1"/>
    <col min="12624" max="12800" width="8.09765625" style="28"/>
    <col min="12801" max="12803" width="3.5" style="28" customWidth="1"/>
    <col min="12804" max="12804" width="3.3984375" style="28" customWidth="1"/>
    <col min="12805" max="12805" width="0" style="28" hidden="1" customWidth="1"/>
    <col min="12806" max="12806" width="3.5" style="28" customWidth="1"/>
    <col min="12807" max="12807" width="0" style="28" hidden="1" customWidth="1"/>
    <col min="12808" max="12808" width="3.5" style="28" customWidth="1"/>
    <col min="12809" max="12809" width="0" style="28" hidden="1" customWidth="1"/>
    <col min="12810" max="12811" width="3.5" style="28" customWidth="1"/>
    <col min="12812" max="12812" width="0" style="28" hidden="1" customWidth="1"/>
    <col min="12813" max="12813" width="3.3984375" style="28" customWidth="1"/>
    <col min="12814" max="12814" width="0" style="28" hidden="1" customWidth="1"/>
    <col min="12815" max="12816" width="3.5" style="28" customWidth="1"/>
    <col min="12817" max="12817" width="0" style="28" hidden="1" customWidth="1"/>
    <col min="12818" max="12818" width="3.5" style="28" customWidth="1"/>
    <col min="12819" max="12819" width="0" style="28" hidden="1" customWidth="1"/>
    <col min="12820" max="12820" width="3.5" style="28" customWidth="1"/>
    <col min="12821" max="12821" width="3.3984375" style="28" customWidth="1"/>
    <col min="12822" max="12822" width="0" style="28" hidden="1" customWidth="1"/>
    <col min="12823" max="12823" width="3.5" style="28" customWidth="1"/>
    <col min="12824" max="12824" width="0" style="28" hidden="1" customWidth="1"/>
    <col min="12825" max="12826" width="3.5" style="28" customWidth="1"/>
    <col min="12827" max="12827" width="0" style="28" hidden="1" customWidth="1"/>
    <col min="12828" max="12828" width="3.5" style="28" customWidth="1"/>
    <col min="12829" max="12829" width="0" style="28" hidden="1" customWidth="1"/>
    <col min="12830" max="12835" width="3.5" style="28" customWidth="1"/>
    <col min="12836" max="12836" width="3.3984375" style="28" customWidth="1"/>
    <col min="12837" max="12837" width="3.59765625" style="28" customWidth="1"/>
    <col min="12838" max="12840" width="8.59765625" style="28" customWidth="1"/>
    <col min="12841" max="12842" width="13.8984375" style="28" customWidth="1"/>
    <col min="12843" max="12852" width="7.8984375" style="28" customWidth="1"/>
    <col min="12853" max="12878" width="8.09765625" style="28"/>
    <col min="12879" max="12879" width="5.3984375" style="28" customWidth="1"/>
    <col min="12880" max="13056" width="8.09765625" style="28"/>
    <col min="13057" max="13059" width="3.5" style="28" customWidth="1"/>
    <col min="13060" max="13060" width="3.3984375" style="28" customWidth="1"/>
    <col min="13061" max="13061" width="0" style="28" hidden="1" customWidth="1"/>
    <col min="13062" max="13062" width="3.5" style="28" customWidth="1"/>
    <col min="13063" max="13063" width="0" style="28" hidden="1" customWidth="1"/>
    <col min="13064" max="13064" width="3.5" style="28" customWidth="1"/>
    <col min="13065" max="13065" width="0" style="28" hidden="1" customWidth="1"/>
    <col min="13066" max="13067" width="3.5" style="28" customWidth="1"/>
    <col min="13068" max="13068" width="0" style="28" hidden="1" customWidth="1"/>
    <col min="13069" max="13069" width="3.3984375" style="28" customWidth="1"/>
    <col min="13070" max="13070" width="0" style="28" hidden="1" customWidth="1"/>
    <col min="13071" max="13072" width="3.5" style="28" customWidth="1"/>
    <col min="13073" max="13073" width="0" style="28" hidden="1" customWidth="1"/>
    <col min="13074" max="13074" width="3.5" style="28" customWidth="1"/>
    <col min="13075" max="13075" width="0" style="28" hidden="1" customWidth="1"/>
    <col min="13076" max="13076" width="3.5" style="28" customWidth="1"/>
    <col min="13077" max="13077" width="3.3984375" style="28" customWidth="1"/>
    <col min="13078" max="13078" width="0" style="28" hidden="1" customWidth="1"/>
    <col min="13079" max="13079" width="3.5" style="28" customWidth="1"/>
    <col min="13080" max="13080" width="0" style="28" hidden="1" customWidth="1"/>
    <col min="13081" max="13082" width="3.5" style="28" customWidth="1"/>
    <col min="13083" max="13083" width="0" style="28" hidden="1" customWidth="1"/>
    <col min="13084" max="13084" width="3.5" style="28" customWidth="1"/>
    <col min="13085" max="13085" width="0" style="28" hidden="1" customWidth="1"/>
    <col min="13086" max="13091" width="3.5" style="28" customWidth="1"/>
    <col min="13092" max="13092" width="3.3984375" style="28" customWidth="1"/>
    <col min="13093" max="13093" width="3.59765625" style="28" customWidth="1"/>
    <col min="13094" max="13096" width="8.59765625" style="28" customWidth="1"/>
    <col min="13097" max="13098" width="13.8984375" style="28" customWidth="1"/>
    <col min="13099" max="13108" width="7.8984375" style="28" customWidth="1"/>
    <col min="13109" max="13134" width="8.09765625" style="28"/>
    <col min="13135" max="13135" width="5.3984375" style="28" customWidth="1"/>
    <col min="13136" max="13312" width="8.09765625" style="28"/>
    <col min="13313" max="13315" width="3.5" style="28" customWidth="1"/>
    <col min="13316" max="13316" width="3.3984375" style="28" customWidth="1"/>
    <col min="13317" max="13317" width="0" style="28" hidden="1" customWidth="1"/>
    <col min="13318" max="13318" width="3.5" style="28" customWidth="1"/>
    <col min="13319" max="13319" width="0" style="28" hidden="1" customWidth="1"/>
    <col min="13320" max="13320" width="3.5" style="28" customWidth="1"/>
    <col min="13321" max="13321" width="0" style="28" hidden="1" customWidth="1"/>
    <col min="13322" max="13323" width="3.5" style="28" customWidth="1"/>
    <col min="13324" max="13324" width="0" style="28" hidden="1" customWidth="1"/>
    <col min="13325" max="13325" width="3.3984375" style="28" customWidth="1"/>
    <col min="13326" max="13326" width="0" style="28" hidden="1" customWidth="1"/>
    <col min="13327" max="13328" width="3.5" style="28" customWidth="1"/>
    <col min="13329" max="13329" width="0" style="28" hidden="1" customWidth="1"/>
    <col min="13330" max="13330" width="3.5" style="28" customWidth="1"/>
    <col min="13331" max="13331" width="0" style="28" hidden="1" customWidth="1"/>
    <col min="13332" max="13332" width="3.5" style="28" customWidth="1"/>
    <col min="13333" max="13333" width="3.3984375" style="28" customWidth="1"/>
    <col min="13334" max="13334" width="0" style="28" hidden="1" customWidth="1"/>
    <col min="13335" max="13335" width="3.5" style="28" customWidth="1"/>
    <col min="13336" max="13336" width="0" style="28" hidden="1" customWidth="1"/>
    <col min="13337" max="13338" width="3.5" style="28" customWidth="1"/>
    <col min="13339" max="13339" width="0" style="28" hidden="1" customWidth="1"/>
    <col min="13340" max="13340" width="3.5" style="28" customWidth="1"/>
    <col min="13341" max="13341" width="0" style="28" hidden="1" customWidth="1"/>
    <col min="13342" max="13347" width="3.5" style="28" customWidth="1"/>
    <col min="13348" max="13348" width="3.3984375" style="28" customWidth="1"/>
    <col min="13349" max="13349" width="3.59765625" style="28" customWidth="1"/>
    <col min="13350" max="13352" width="8.59765625" style="28" customWidth="1"/>
    <col min="13353" max="13354" width="13.8984375" style="28" customWidth="1"/>
    <col min="13355" max="13364" width="7.8984375" style="28" customWidth="1"/>
    <col min="13365" max="13390" width="8.09765625" style="28"/>
    <col min="13391" max="13391" width="5.3984375" style="28" customWidth="1"/>
    <col min="13392" max="13568" width="8.09765625" style="28"/>
    <col min="13569" max="13571" width="3.5" style="28" customWidth="1"/>
    <col min="13572" max="13572" width="3.3984375" style="28" customWidth="1"/>
    <col min="13573" max="13573" width="0" style="28" hidden="1" customWidth="1"/>
    <col min="13574" max="13574" width="3.5" style="28" customWidth="1"/>
    <col min="13575" max="13575" width="0" style="28" hidden="1" customWidth="1"/>
    <col min="13576" max="13576" width="3.5" style="28" customWidth="1"/>
    <col min="13577" max="13577" width="0" style="28" hidden="1" customWidth="1"/>
    <col min="13578" max="13579" width="3.5" style="28" customWidth="1"/>
    <col min="13580" max="13580" width="0" style="28" hidden="1" customWidth="1"/>
    <col min="13581" max="13581" width="3.3984375" style="28" customWidth="1"/>
    <col min="13582" max="13582" width="0" style="28" hidden="1" customWidth="1"/>
    <col min="13583" max="13584" width="3.5" style="28" customWidth="1"/>
    <col min="13585" max="13585" width="0" style="28" hidden="1" customWidth="1"/>
    <col min="13586" max="13586" width="3.5" style="28" customWidth="1"/>
    <col min="13587" max="13587" width="0" style="28" hidden="1" customWidth="1"/>
    <col min="13588" max="13588" width="3.5" style="28" customWidth="1"/>
    <col min="13589" max="13589" width="3.3984375" style="28" customWidth="1"/>
    <col min="13590" max="13590" width="0" style="28" hidden="1" customWidth="1"/>
    <col min="13591" max="13591" width="3.5" style="28" customWidth="1"/>
    <col min="13592" max="13592" width="0" style="28" hidden="1" customWidth="1"/>
    <col min="13593" max="13594" width="3.5" style="28" customWidth="1"/>
    <col min="13595" max="13595" width="0" style="28" hidden="1" customWidth="1"/>
    <col min="13596" max="13596" width="3.5" style="28" customWidth="1"/>
    <col min="13597" max="13597" width="0" style="28" hidden="1" customWidth="1"/>
    <col min="13598" max="13603" width="3.5" style="28" customWidth="1"/>
    <col min="13604" max="13604" width="3.3984375" style="28" customWidth="1"/>
    <col min="13605" max="13605" width="3.59765625" style="28" customWidth="1"/>
    <col min="13606" max="13608" width="8.59765625" style="28" customWidth="1"/>
    <col min="13609" max="13610" width="13.8984375" style="28" customWidth="1"/>
    <col min="13611" max="13620" width="7.8984375" style="28" customWidth="1"/>
    <col min="13621" max="13646" width="8.09765625" style="28"/>
    <col min="13647" max="13647" width="5.3984375" style="28" customWidth="1"/>
    <col min="13648" max="13824" width="8.09765625" style="28"/>
    <col min="13825" max="13827" width="3.5" style="28" customWidth="1"/>
    <col min="13828" max="13828" width="3.3984375" style="28" customWidth="1"/>
    <col min="13829" max="13829" width="0" style="28" hidden="1" customWidth="1"/>
    <col min="13830" max="13830" width="3.5" style="28" customWidth="1"/>
    <col min="13831" max="13831" width="0" style="28" hidden="1" customWidth="1"/>
    <col min="13832" max="13832" width="3.5" style="28" customWidth="1"/>
    <col min="13833" max="13833" width="0" style="28" hidden="1" customWidth="1"/>
    <col min="13834" max="13835" width="3.5" style="28" customWidth="1"/>
    <col min="13836" max="13836" width="0" style="28" hidden="1" customWidth="1"/>
    <col min="13837" max="13837" width="3.3984375" style="28" customWidth="1"/>
    <col min="13838" max="13838" width="0" style="28" hidden="1" customWidth="1"/>
    <col min="13839" max="13840" width="3.5" style="28" customWidth="1"/>
    <col min="13841" max="13841" width="0" style="28" hidden="1" customWidth="1"/>
    <col min="13842" max="13842" width="3.5" style="28" customWidth="1"/>
    <col min="13843" max="13843" width="0" style="28" hidden="1" customWidth="1"/>
    <col min="13844" max="13844" width="3.5" style="28" customWidth="1"/>
    <col min="13845" max="13845" width="3.3984375" style="28" customWidth="1"/>
    <col min="13846" max="13846" width="0" style="28" hidden="1" customWidth="1"/>
    <col min="13847" max="13847" width="3.5" style="28" customWidth="1"/>
    <col min="13848" max="13848" width="0" style="28" hidden="1" customWidth="1"/>
    <col min="13849" max="13850" width="3.5" style="28" customWidth="1"/>
    <col min="13851" max="13851" width="0" style="28" hidden="1" customWidth="1"/>
    <col min="13852" max="13852" width="3.5" style="28" customWidth="1"/>
    <col min="13853" max="13853" width="0" style="28" hidden="1" customWidth="1"/>
    <col min="13854" max="13859" width="3.5" style="28" customWidth="1"/>
    <col min="13860" max="13860" width="3.3984375" style="28" customWidth="1"/>
    <col min="13861" max="13861" width="3.59765625" style="28" customWidth="1"/>
    <col min="13862" max="13864" width="8.59765625" style="28" customWidth="1"/>
    <col min="13865" max="13866" width="13.8984375" style="28" customWidth="1"/>
    <col min="13867" max="13876" width="7.8984375" style="28" customWidth="1"/>
    <col min="13877" max="13902" width="8.09765625" style="28"/>
    <col min="13903" max="13903" width="5.3984375" style="28" customWidth="1"/>
    <col min="13904" max="14080" width="8.09765625" style="28"/>
    <col min="14081" max="14083" width="3.5" style="28" customWidth="1"/>
    <col min="14084" max="14084" width="3.3984375" style="28" customWidth="1"/>
    <col min="14085" max="14085" width="0" style="28" hidden="1" customWidth="1"/>
    <col min="14086" max="14086" width="3.5" style="28" customWidth="1"/>
    <col min="14087" max="14087" width="0" style="28" hidden="1" customWidth="1"/>
    <col min="14088" max="14088" width="3.5" style="28" customWidth="1"/>
    <col min="14089" max="14089" width="0" style="28" hidden="1" customWidth="1"/>
    <col min="14090" max="14091" width="3.5" style="28" customWidth="1"/>
    <col min="14092" max="14092" width="0" style="28" hidden="1" customWidth="1"/>
    <col min="14093" max="14093" width="3.3984375" style="28" customWidth="1"/>
    <col min="14094" max="14094" width="0" style="28" hidden="1" customWidth="1"/>
    <col min="14095" max="14096" width="3.5" style="28" customWidth="1"/>
    <col min="14097" max="14097" width="0" style="28" hidden="1" customWidth="1"/>
    <col min="14098" max="14098" width="3.5" style="28" customWidth="1"/>
    <col min="14099" max="14099" width="0" style="28" hidden="1" customWidth="1"/>
    <col min="14100" max="14100" width="3.5" style="28" customWidth="1"/>
    <col min="14101" max="14101" width="3.3984375" style="28" customWidth="1"/>
    <col min="14102" max="14102" width="0" style="28" hidden="1" customWidth="1"/>
    <col min="14103" max="14103" width="3.5" style="28" customWidth="1"/>
    <col min="14104" max="14104" width="0" style="28" hidden="1" customWidth="1"/>
    <col min="14105" max="14106" width="3.5" style="28" customWidth="1"/>
    <col min="14107" max="14107" width="0" style="28" hidden="1" customWidth="1"/>
    <col min="14108" max="14108" width="3.5" style="28" customWidth="1"/>
    <col min="14109" max="14109" width="0" style="28" hidden="1" customWidth="1"/>
    <col min="14110" max="14115" width="3.5" style="28" customWidth="1"/>
    <col min="14116" max="14116" width="3.3984375" style="28" customWidth="1"/>
    <col min="14117" max="14117" width="3.59765625" style="28" customWidth="1"/>
    <col min="14118" max="14120" width="8.59765625" style="28" customWidth="1"/>
    <col min="14121" max="14122" width="13.8984375" style="28" customWidth="1"/>
    <col min="14123" max="14132" width="7.8984375" style="28" customWidth="1"/>
    <col min="14133" max="14158" width="8.09765625" style="28"/>
    <col min="14159" max="14159" width="5.3984375" style="28" customWidth="1"/>
    <col min="14160" max="14336" width="8.09765625" style="28"/>
    <col min="14337" max="14339" width="3.5" style="28" customWidth="1"/>
    <col min="14340" max="14340" width="3.3984375" style="28" customWidth="1"/>
    <col min="14341" max="14341" width="0" style="28" hidden="1" customWidth="1"/>
    <col min="14342" max="14342" width="3.5" style="28" customWidth="1"/>
    <col min="14343" max="14343" width="0" style="28" hidden="1" customWidth="1"/>
    <col min="14344" max="14344" width="3.5" style="28" customWidth="1"/>
    <col min="14345" max="14345" width="0" style="28" hidden="1" customWidth="1"/>
    <col min="14346" max="14347" width="3.5" style="28" customWidth="1"/>
    <col min="14348" max="14348" width="0" style="28" hidden="1" customWidth="1"/>
    <col min="14349" max="14349" width="3.3984375" style="28" customWidth="1"/>
    <col min="14350" max="14350" width="0" style="28" hidden="1" customWidth="1"/>
    <col min="14351" max="14352" width="3.5" style="28" customWidth="1"/>
    <col min="14353" max="14353" width="0" style="28" hidden="1" customWidth="1"/>
    <col min="14354" max="14354" width="3.5" style="28" customWidth="1"/>
    <col min="14355" max="14355" width="0" style="28" hidden="1" customWidth="1"/>
    <col min="14356" max="14356" width="3.5" style="28" customWidth="1"/>
    <col min="14357" max="14357" width="3.3984375" style="28" customWidth="1"/>
    <col min="14358" max="14358" width="0" style="28" hidden="1" customWidth="1"/>
    <col min="14359" max="14359" width="3.5" style="28" customWidth="1"/>
    <col min="14360" max="14360" width="0" style="28" hidden="1" customWidth="1"/>
    <col min="14361" max="14362" width="3.5" style="28" customWidth="1"/>
    <col min="14363" max="14363" width="0" style="28" hidden="1" customWidth="1"/>
    <col min="14364" max="14364" width="3.5" style="28" customWidth="1"/>
    <col min="14365" max="14365" width="0" style="28" hidden="1" customWidth="1"/>
    <col min="14366" max="14371" width="3.5" style="28" customWidth="1"/>
    <col min="14372" max="14372" width="3.3984375" style="28" customWidth="1"/>
    <col min="14373" max="14373" width="3.59765625" style="28" customWidth="1"/>
    <col min="14374" max="14376" width="8.59765625" style="28" customWidth="1"/>
    <col min="14377" max="14378" width="13.8984375" style="28" customWidth="1"/>
    <col min="14379" max="14388" width="7.8984375" style="28" customWidth="1"/>
    <col min="14389" max="14414" width="8.09765625" style="28"/>
    <col min="14415" max="14415" width="5.3984375" style="28" customWidth="1"/>
    <col min="14416" max="14592" width="8.09765625" style="28"/>
    <col min="14593" max="14595" width="3.5" style="28" customWidth="1"/>
    <col min="14596" max="14596" width="3.3984375" style="28" customWidth="1"/>
    <col min="14597" max="14597" width="0" style="28" hidden="1" customWidth="1"/>
    <col min="14598" max="14598" width="3.5" style="28" customWidth="1"/>
    <col min="14599" max="14599" width="0" style="28" hidden="1" customWidth="1"/>
    <col min="14600" max="14600" width="3.5" style="28" customWidth="1"/>
    <col min="14601" max="14601" width="0" style="28" hidden="1" customWidth="1"/>
    <col min="14602" max="14603" width="3.5" style="28" customWidth="1"/>
    <col min="14604" max="14604" width="0" style="28" hidden="1" customWidth="1"/>
    <col min="14605" max="14605" width="3.3984375" style="28" customWidth="1"/>
    <col min="14606" max="14606" width="0" style="28" hidden="1" customWidth="1"/>
    <col min="14607" max="14608" width="3.5" style="28" customWidth="1"/>
    <col min="14609" max="14609" width="0" style="28" hidden="1" customWidth="1"/>
    <col min="14610" max="14610" width="3.5" style="28" customWidth="1"/>
    <col min="14611" max="14611" width="0" style="28" hidden="1" customWidth="1"/>
    <col min="14612" max="14612" width="3.5" style="28" customWidth="1"/>
    <col min="14613" max="14613" width="3.3984375" style="28" customWidth="1"/>
    <col min="14614" max="14614" width="0" style="28" hidden="1" customWidth="1"/>
    <col min="14615" max="14615" width="3.5" style="28" customWidth="1"/>
    <col min="14616" max="14616" width="0" style="28" hidden="1" customWidth="1"/>
    <col min="14617" max="14618" width="3.5" style="28" customWidth="1"/>
    <col min="14619" max="14619" width="0" style="28" hidden="1" customWidth="1"/>
    <col min="14620" max="14620" width="3.5" style="28" customWidth="1"/>
    <col min="14621" max="14621" width="0" style="28" hidden="1" customWidth="1"/>
    <col min="14622" max="14627" width="3.5" style="28" customWidth="1"/>
    <col min="14628" max="14628" width="3.3984375" style="28" customWidth="1"/>
    <col min="14629" max="14629" width="3.59765625" style="28" customWidth="1"/>
    <col min="14630" max="14632" width="8.59765625" style="28" customWidth="1"/>
    <col min="14633" max="14634" width="13.8984375" style="28" customWidth="1"/>
    <col min="14635" max="14644" width="7.8984375" style="28" customWidth="1"/>
    <col min="14645" max="14670" width="8.09765625" style="28"/>
    <col min="14671" max="14671" width="5.3984375" style="28" customWidth="1"/>
    <col min="14672" max="14848" width="8.09765625" style="28"/>
    <col min="14849" max="14851" width="3.5" style="28" customWidth="1"/>
    <col min="14852" max="14852" width="3.3984375" style="28" customWidth="1"/>
    <col min="14853" max="14853" width="0" style="28" hidden="1" customWidth="1"/>
    <col min="14854" max="14854" width="3.5" style="28" customWidth="1"/>
    <col min="14855" max="14855" width="0" style="28" hidden="1" customWidth="1"/>
    <col min="14856" max="14856" width="3.5" style="28" customWidth="1"/>
    <col min="14857" max="14857" width="0" style="28" hidden="1" customWidth="1"/>
    <col min="14858" max="14859" width="3.5" style="28" customWidth="1"/>
    <col min="14860" max="14860" width="0" style="28" hidden="1" customWidth="1"/>
    <col min="14861" max="14861" width="3.3984375" style="28" customWidth="1"/>
    <col min="14862" max="14862" width="0" style="28" hidden="1" customWidth="1"/>
    <col min="14863" max="14864" width="3.5" style="28" customWidth="1"/>
    <col min="14865" max="14865" width="0" style="28" hidden="1" customWidth="1"/>
    <col min="14866" max="14866" width="3.5" style="28" customWidth="1"/>
    <col min="14867" max="14867" width="0" style="28" hidden="1" customWidth="1"/>
    <col min="14868" max="14868" width="3.5" style="28" customWidth="1"/>
    <col min="14869" max="14869" width="3.3984375" style="28" customWidth="1"/>
    <col min="14870" max="14870" width="0" style="28" hidden="1" customWidth="1"/>
    <col min="14871" max="14871" width="3.5" style="28" customWidth="1"/>
    <col min="14872" max="14872" width="0" style="28" hidden="1" customWidth="1"/>
    <col min="14873" max="14874" width="3.5" style="28" customWidth="1"/>
    <col min="14875" max="14875" width="0" style="28" hidden="1" customWidth="1"/>
    <col min="14876" max="14876" width="3.5" style="28" customWidth="1"/>
    <col min="14877" max="14877" width="0" style="28" hidden="1" customWidth="1"/>
    <col min="14878" max="14883" width="3.5" style="28" customWidth="1"/>
    <col min="14884" max="14884" width="3.3984375" style="28" customWidth="1"/>
    <col min="14885" max="14885" width="3.59765625" style="28" customWidth="1"/>
    <col min="14886" max="14888" width="8.59765625" style="28" customWidth="1"/>
    <col min="14889" max="14890" width="13.8984375" style="28" customWidth="1"/>
    <col min="14891" max="14900" width="7.8984375" style="28" customWidth="1"/>
    <col min="14901" max="14926" width="8.09765625" style="28"/>
    <col min="14927" max="14927" width="5.3984375" style="28" customWidth="1"/>
    <col min="14928" max="15104" width="8.09765625" style="28"/>
    <col min="15105" max="15107" width="3.5" style="28" customWidth="1"/>
    <col min="15108" max="15108" width="3.3984375" style="28" customWidth="1"/>
    <col min="15109" max="15109" width="0" style="28" hidden="1" customWidth="1"/>
    <col min="15110" max="15110" width="3.5" style="28" customWidth="1"/>
    <col min="15111" max="15111" width="0" style="28" hidden="1" customWidth="1"/>
    <col min="15112" max="15112" width="3.5" style="28" customWidth="1"/>
    <col min="15113" max="15113" width="0" style="28" hidden="1" customWidth="1"/>
    <col min="15114" max="15115" width="3.5" style="28" customWidth="1"/>
    <col min="15116" max="15116" width="0" style="28" hidden="1" customWidth="1"/>
    <col min="15117" max="15117" width="3.3984375" style="28" customWidth="1"/>
    <col min="15118" max="15118" width="0" style="28" hidden="1" customWidth="1"/>
    <col min="15119" max="15120" width="3.5" style="28" customWidth="1"/>
    <col min="15121" max="15121" width="0" style="28" hidden="1" customWidth="1"/>
    <col min="15122" max="15122" width="3.5" style="28" customWidth="1"/>
    <col min="15123" max="15123" width="0" style="28" hidden="1" customWidth="1"/>
    <col min="15124" max="15124" width="3.5" style="28" customWidth="1"/>
    <col min="15125" max="15125" width="3.3984375" style="28" customWidth="1"/>
    <col min="15126" max="15126" width="0" style="28" hidden="1" customWidth="1"/>
    <col min="15127" max="15127" width="3.5" style="28" customWidth="1"/>
    <col min="15128" max="15128" width="0" style="28" hidden="1" customWidth="1"/>
    <col min="15129" max="15130" width="3.5" style="28" customWidth="1"/>
    <col min="15131" max="15131" width="0" style="28" hidden="1" customWidth="1"/>
    <col min="15132" max="15132" width="3.5" style="28" customWidth="1"/>
    <col min="15133" max="15133" width="0" style="28" hidden="1" customWidth="1"/>
    <col min="15134" max="15139" width="3.5" style="28" customWidth="1"/>
    <col min="15140" max="15140" width="3.3984375" style="28" customWidth="1"/>
    <col min="15141" max="15141" width="3.59765625" style="28" customWidth="1"/>
    <col min="15142" max="15144" width="8.59765625" style="28" customWidth="1"/>
    <col min="15145" max="15146" width="13.8984375" style="28" customWidth="1"/>
    <col min="15147" max="15156" width="7.8984375" style="28" customWidth="1"/>
    <col min="15157" max="15182" width="8.09765625" style="28"/>
    <col min="15183" max="15183" width="5.3984375" style="28" customWidth="1"/>
    <col min="15184" max="15360" width="8.09765625" style="28"/>
    <col min="15361" max="15363" width="3.5" style="28" customWidth="1"/>
    <col min="15364" max="15364" width="3.3984375" style="28" customWidth="1"/>
    <col min="15365" max="15365" width="0" style="28" hidden="1" customWidth="1"/>
    <col min="15366" max="15366" width="3.5" style="28" customWidth="1"/>
    <col min="15367" max="15367" width="0" style="28" hidden="1" customWidth="1"/>
    <col min="15368" max="15368" width="3.5" style="28" customWidth="1"/>
    <col min="15369" max="15369" width="0" style="28" hidden="1" customWidth="1"/>
    <col min="15370" max="15371" width="3.5" style="28" customWidth="1"/>
    <col min="15372" max="15372" width="0" style="28" hidden="1" customWidth="1"/>
    <col min="15373" max="15373" width="3.3984375" style="28" customWidth="1"/>
    <col min="15374" max="15374" width="0" style="28" hidden="1" customWidth="1"/>
    <col min="15375" max="15376" width="3.5" style="28" customWidth="1"/>
    <col min="15377" max="15377" width="0" style="28" hidden="1" customWidth="1"/>
    <col min="15378" max="15378" width="3.5" style="28" customWidth="1"/>
    <col min="15379" max="15379" width="0" style="28" hidden="1" customWidth="1"/>
    <col min="15380" max="15380" width="3.5" style="28" customWidth="1"/>
    <col min="15381" max="15381" width="3.3984375" style="28" customWidth="1"/>
    <col min="15382" max="15382" width="0" style="28" hidden="1" customWidth="1"/>
    <col min="15383" max="15383" width="3.5" style="28" customWidth="1"/>
    <col min="15384" max="15384" width="0" style="28" hidden="1" customWidth="1"/>
    <col min="15385" max="15386" width="3.5" style="28" customWidth="1"/>
    <col min="15387" max="15387" width="0" style="28" hidden="1" customWidth="1"/>
    <col min="15388" max="15388" width="3.5" style="28" customWidth="1"/>
    <col min="15389" max="15389" width="0" style="28" hidden="1" customWidth="1"/>
    <col min="15390" max="15395" width="3.5" style="28" customWidth="1"/>
    <col min="15396" max="15396" width="3.3984375" style="28" customWidth="1"/>
    <col min="15397" max="15397" width="3.59765625" style="28" customWidth="1"/>
    <col min="15398" max="15400" width="8.59765625" style="28" customWidth="1"/>
    <col min="15401" max="15402" width="13.8984375" style="28" customWidth="1"/>
    <col min="15403" max="15412" width="7.8984375" style="28" customWidth="1"/>
    <col min="15413" max="15438" width="8.09765625" style="28"/>
    <col min="15439" max="15439" width="5.3984375" style="28" customWidth="1"/>
    <col min="15440" max="15616" width="8.09765625" style="28"/>
    <col min="15617" max="15619" width="3.5" style="28" customWidth="1"/>
    <col min="15620" max="15620" width="3.3984375" style="28" customWidth="1"/>
    <col min="15621" max="15621" width="0" style="28" hidden="1" customWidth="1"/>
    <col min="15622" max="15622" width="3.5" style="28" customWidth="1"/>
    <col min="15623" max="15623" width="0" style="28" hidden="1" customWidth="1"/>
    <col min="15624" max="15624" width="3.5" style="28" customWidth="1"/>
    <col min="15625" max="15625" width="0" style="28" hidden="1" customWidth="1"/>
    <col min="15626" max="15627" width="3.5" style="28" customWidth="1"/>
    <col min="15628" max="15628" width="0" style="28" hidden="1" customWidth="1"/>
    <col min="15629" max="15629" width="3.3984375" style="28" customWidth="1"/>
    <col min="15630" max="15630" width="0" style="28" hidden="1" customWidth="1"/>
    <col min="15631" max="15632" width="3.5" style="28" customWidth="1"/>
    <col min="15633" max="15633" width="0" style="28" hidden="1" customWidth="1"/>
    <col min="15634" max="15634" width="3.5" style="28" customWidth="1"/>
    <col min="15635" max="15635" width="0" style="28" hidden="1" customWidth="1"/>
    <col min="15636" max="15636" width="3.5" style="28" customWidth="1"/>
    <col min="15637" max="15637" width="3.3984375" style="28" customWidth="1"/>
    <col min="15638" max="15638" width="0" style="28" hidden="1" customWidth="1"/>
    <col min="15639" max="15639" width="3.5" style="28" customWidth="1"/>
    <col min="15640" max="15640" width="0" style="28" hidden="1" customWidth="1"/>
    <col min="15641" max="15642" width="3.5" style="28" customWidth="1"/>
    <col min="15643" max="15643" width="0" style="28" hidden="1" customWidth="1"/>
    <col min="15644" max="15644" width="3.5" style="28" customWidth="1"/>
    <col min="15645" max="15645" width="0" style="28" hidden="1" customWidth="1"/>
    <col min="15646" max="15651" width="3.5" style="28" customWidth="1"/>
    <col min="15652" max="15652" width="3.3984375" style="28" customWidth="1"/>
    <col min="15653" max="15653" width="3.59765625" style="28" customWidth="1"/>
    <col min="15654" max="15656" width="8.59765625" style="28" customWidth="1"/>
    <col min="15657" max="15658" width="13.8984375" style="28" customWidth="1"/>
    <col min="15659" max="15668" width="7.8984375" style="28" customWidth="1"/>
    <col min="15669" max="15694" width="8.09765625" style="28"/>
    <col min="15695" max="15695" width="5.3984375" style="28" customWidth="1"/>
    <col min="15696" max="15872" width="8.09765625" style="28"/>
    <col min="15873" max="15875" width="3.5" style="28" customWidth="1"/>
    <col min="15876" max="15876" width="3.3984375" style="28" customWidth="1"/>
    <col min="15877" max="15877" width="0" style="28" hidden="1" customWidth="1"/>
    <col min="15878" max="15878" width="3.5" style="28" customWidth="1"/>
    <col min="15879" max="15879" width="0" style="28" hidden="1" customWidth="1"/>
    <col min="15880" max="15880" width="3.5" style="28" customWidth="1"/>
    <col min="15881" max="15881" width="0" style="28" hidden="1" customWidth="1"/>
    <col min="15882" max="15883" width="3.5" style="28" customWidth="1"/>
    <col min="15884" max="15884" width="0" style="28" hidden="1" customWidth="1"/>
    <col min="15885" max="15885" width="3.3984375" style="28" customWidth="1"/>
    <col min="15886" max="15886" width="0" style="28" hidden="1" customWidth="1"/>
    <col min="15887" max="15888" width="3.5" style="28" customWidth="1"/>
    <col min="15889" max="15889" width="0" style="28" hidden="1" customWidth="1"/>
    <col min="15890" max="15890" width="3.5" style="28" customWidth="1"/>
    <col min="15891" max="15891" width="0" style="28" hidden="1" customWidth="1"/>
    <col min="15892" max="15892" width="3.5" style="28" customWidth="1"/>
    <col min="15893" max="15893" width="3.3984375" style="28" customWidth="1"/>
    <col min="15894" max="15894" width="0" style="28" hidden="1" customWidth="1"/>
    <col min="15895" max="15895" width="3.5" style="28" customWidth="1"/>
    <col min="15896" max="15896" width="0" style="28" hidden="1" customWidth="1"/>
    <col min="15897" max="15898" width="3.5" style="28" customWidth="1"/>
    <col min="15899" max="15899" width="0" style="28" hidden="1" customWidth="1"/>
    <col min="15900" max="15900" width="3.5" style="28" customWidth="1"/>
    <col min="15901" max="15901" width="0" style="28" hidden="1" customWidth="1"/>
    <col min="15902" max="15907" width="3.5" style="28" customWidth="1"/>
    <col min="15908" max="15908" width="3.3984375" style="28" customWidth="1"/>
    <col min="15909" max="15909" width="3.59765625" style="28" customWidth="1"/>
    <col min="15910" max="15912" width="8.59765625" style="28" customWidth="1"/>
    <col min="15913" max="15914" width="13.8984375" style="28" customWidth="1"/>
    <col min="15915" max="15924" width="7.8984375" style="28" customWidth="1"/>
    <col min="15925" max="15950" width="8.09765625" style="28"/>
    <col min="15951" max="15951" width="5.3984375" style="28" customWidth="1"/>
    <col min="15952" max="16128" width="8.09765625" style="28"/>
    <col min="16129" max="16131" width="3.5" style="28" customWidth="1"/>
    <col min="16132" max="16132" width="3.3984375" style="28" customWidth="1"/>
    <col min="16133" max="16133" width="0" style="28" hidden="1" customWidth="1"/>
    <col min="16134" max="16134" width="3.5" style="28" customWidth="1"/>
    <col min="16135" max="16135" width="0" style="28" hidden="1" customWidth="1"/>
    <col min="16136" max="16136" width="3.5" style="28" customWidth="1"/>
    <col min="16137" max="16137" width="0" style="28" hidden="1" customWidth="1"/>
    <col min="16138" max="16139" width="3.5" style="28" customWidth="1"/>
    <col min="16140" max="16140" width="0" style="28" hidden="1" customWidth="1"/>
    <col min="16141" max="16141" width="3.3984375" style="28" customWidth="1"/>
    <col min="16142" max="16142" width="0" style="28" hidden="1" customWidth="1"/>
    <col min="16143" max="16144" width="3.5" style="28" customWidth="1"/>
    <col min="16145" max="16145" width="0" style="28" hidden="1" customWidth="1"/>
    <col min="16146" max="16146" width="3.5" style="28" customWidth="1"/>
    <col min="16147" max="16147" width="0" style="28" hidden="1" customWidth="1"/>
    <col min="16148" max="16148" width="3.5" style="28" customWidth="1"/>
    <col min="16149" max="16149" width="3.3984375" style="28" customWidth="1"/>
    <col min="16150" max="16150" width="0" style="28" hidden="1" customWidth="1"/>
    <col min="16151" max="16151" width="3.5" style="28" customWidth="1"/>
    <col min="16152" max="16152" width="0" style="28" hidden="1" customWidth="1"/>
    <col min="16153" max="16154" width="3.5" style="28" customWidth="1"/>
    <col min="16155" max="16155" width="0" style="28" hidden="1" customWidth="1"/>
    <col min="16156" max="16156" width="3.5" style="28" customWidth="1"/>
    <col min="16157" max="16157" width="0" style="28" hidden="1" customWidth="1"/>
    <col min="16158" max="16163" width="3.5" style="28" customWidth="1"/>
    <col min="16164" max="16164" width="3.3984375" style="28" customWidth="1"/>
    <col min="16165" max="16165" width="3.59765625" style="28" customWidth="1"/>
    <col min="16166" max="16168" width="8.59765625" style="28" customWidth="1"/>
    <col min="16169" max="16170" width="13.8984375" style="28" customWidth="1"/>
    <col min="16171" max="16180" width="7.8984375" style="28" customWidth="1"/>
    <col min="16181" max="16206" width="8.09765625" style="28"/>
    <col min="16207" max="16207" width="5.3984375" style="28" customWidth="1"/>
    <col min="16208" max="16384" width="8.09765625" style="28"/>
  </cols>
  <sheetData>
    <row r="1" spans="1:64" ht="18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E1" s="93"/>
      <c r="AF1" s="84"/>
      <c r="AG1" s="84"/>
      <c r="AH1" s="84"/>
      <c r="AI1" s="84"/>
      <c r="AJ1" s="84"/>
      <c r="AK1" s="84"/>
      <c r="AL1" s="84"/>
      <c r="AM1" s="84"/>
      <c r="AN1" s="92"/>
      <c r="AO1" s="92"/>
      <c r="AP1" s="92"/>
      <c r="AQ1" s="92"/>
    </row>
    <row r="2" spans="1:64" ht="18" customHeight="1">
      <c r="A2" s="28"/>
      <c r="B2" s="91" t="s">
        <v>158</v>
      </c>
      <c r="C2" s="90">
        <v>1</v>
      </c>
      <c r="D2" s="89" t="s">
        <v>157</v>
      </c>
      <c r="E2" s="87"/>
      <c r="F2" s="89"/>
      <c r="G2" s="88"/>
      <c r="H2" s="88"/>
      <c r="I2" s="87" t="s">
        <v>156</v>
      </c>
      <c r="J2" s="87" t="s">
        <v>155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AD2" s="28"/>
      <c r="AE2" s="86"/>
      <c r="AF2" s="86"/>
      <c r="AG2" s="86"/>
      <c r="AH2" s="86"/>
      <c r="AI2" s="86"/>
      <c r="AJ2" s="86"/>
      <c r="AK2" s="86"/>
      <c r="AL2" s="86"/>
      <c r="AM2" s="86"/>
    </row>
    <row r="3" spans="1:64" ht="15" customHeight="1" thickBot="1">
      <c r="A3" s="85"/>
      <c r="B3" s="28"/>
      <c r="C3" s="28"/>
      <c r="D3" s="76"/>
      <c r="E3" s="76"/>
      <c r="F3" s="76"/>
      <c r="G3" s="76"/>
      <c r="H3" s="28"/>
      <c r="I3" s="28"/>
      <c r="J3" s="28"/>
      <c r="AE3" s="84"/>
      <c r="AF3" s="84"/>
      <c r="AG3" s="84"/>
      <c r="AH3" s="84"/>
      <c r="AI3" s="84"/>
      <c r="AJ3" s="84"/>
      <c r="AK3" s="84"/>
      <c r="AL3" s="84"/>
      <c r="AM3" s="84"/>
    </row>
    <row r="4" spans="1:64" ht="18" customHeight="1" thickBot="1">
      <c r="A4" s="267" t="s">
        <v>154</v>
      </c>
      <c r="B4" s="267"/>
      <c r="C4" s="268" t="s">
        <v>31</v>
      </c>
      <c r="D4" s="269"/>
      <c r="E4" s="269"/>
      <c r="F4" s="269"/>
      <c r="G4" s="269"/>
      <c r="H4" s="269"/>
      <c r="I4" s="269"/>
      <c r="J4" s="269"/>
      <c r="K4" s="269"/>
      <c r="L4" s="270"/>
      <c r="M4" s="267" t="s">
        <v>153</v>
      </c>
      <c r="N4" s="267"/>
      <c r="O4" s="267"/>
      <c r="P4" s="267" t="s">
        <v>31</v>
      </c>
      <c r="Q4" s="267"/>
      <c r="R4" s="267"/>
      <c r="S4" s="267"/>
      <c r="T4" s="267"/>
      <c r="U4" s="267"/>
      <c r="V4" s="267"/>
      <c r="W4" s="267"/>
      <c r="X4" s="267"/>
      <c r="Y4" s="267"/>
      <c r="AI4" s="46"/>
      <c r="AN4" s="29"/>
      <c r="AO4" s="20" t="s">
        <v>29</v>
      </c>
    </row>
    <row r="5" spans="1:64" ht="18" customHeight="1" thickBot="1">
      <c r="A5" s="267">
        <v>1</v>
      </c>
      <c r="B5" s="267"/>
      <c r="C5" s="80" t="str">
        <f>AO4</f>
        <v>ＵＮＯ</v>
      </c>
      <c r="D5" s="79"/>
      <c r="E5" s="79"/>
      <c r="F5" s="79"/>
      <c r="G5" s="79"/>
      <c r="H5" s="79"/>
      <c r="I5" s="79"/>
      <c r="J5" s="79"/>
      <c r="K5" s="79"/>
      <c r="L5" s="78"/>
      <c r="M5" s="267">
        <v>4</v>
      </c>
      <c r="N5" s="267"/>
      <c r="O5" s="267"/>
      <c r="P5" s="83" t="str">
        <f>AO7</f>
        <v>ｔｓｕｎａｇｕ</v>
      </c>
      <c r="Q5" s="82"/>
      <c r="R5" s="82"/>
      <c r="S5" s="82"/>
      <c r="T5" s="82"/>
      <c r="U5" s="82"/>
      <c r="V5" s="82"/>
      <c r="W5" s="82"/>
      <c r="X5" s="82"/>
      <c r="Y5" s="81"/>
      <c r="AI5" s="46"/>
      <c r="AL5" s="36"/>
      <c r="AM5" s="36"/>
      <c r="AN5" s="29"/>
      <c r="AO5" s="20" t="s">
        <v>28</v>
      </c>
    </row>
    <row r="6" spans="1:64" ht="18" customHeight="1" thickBot="1">
      <c r="A6" s="267">
        <v>2</v>
      </c>
      <c r="B6" s="267"/>
      <c r="C6" s="80" t="str">
        <f>AO5</f>
        <v>Ｐｈａｎｔｏｍ</v>
      </c>
      <c r="D6" s="79"/>
      <c r="E6" s="79"/>
      <c r="F6" s="79"/>
      <c r="G6" s="79"/>
      <c r="H6" s="79"/>
      <c r="I6" s="79"/>
      <c r="J6" s="79"/>
      <c r="K6" s="79"/>
      <c r="L6" s="78"/>
      <c r="M6" s="267">
        <v>5</v>
      </c>
      <c r="N6" s="267"/>
      <c r="O6" s="267"/>
      <c r="P6" s="83" t="str">
        <f>AO8</f>
        <v>ｏｒａｎｇｅ</v>
      </c>
      <c r="Q6" s="82"/>
      <c r="R6" s="82"/>
      <c r="S6" s="82"/>
      <c r="T6" s="82"/>
      <c r="U6" s="82"/>
      <c r="V6" s="82"/>
      <c r="W6" s="82"/>
      <c r="X6" s="82"/>
      <c r="Y6" s="81"/>
      <c r="AI6" s="46"/>
      <c r="AL6" s="36"/>
      <c r="AM6" s="36"/>
      <c r="AN6" s="29"/>
      <c r="AO6" s="20" t="s">
        <v>27</v>
      </c>
    </row>
    <row r="7" spans="1:64" ht="18" customHeight="1" thickBot="1">
      <c r="A7" s="267">
        <v>3</v>
      </c>
      <c r="B7" s="267"/>
      <c r="C7" s="80" t="str">
        <f>AO6</f>
        <v>グッピー</v>
      </c>
      <c r="D7" s="79"/>
      <c r="E7" s="79"/>
      <c r="F7" s="79"/>
      <c r="G7" s="79"/>
      <c r="H7" s="79"/>
      <c r="I7" s="79"/>
      <c r="J7" s="79"/>
      <c r="K7" s="79"/>
      <c r="L7" s="78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8"/>
      <c r="AI7" s="46"/>
      <c r="AL7" s="36"/>
      <c r="AM7" s="36"/>
      <c r="AN7" s="29"/>
      <c r="AO7" s="20" t="s">
        <v>26</v>
      </c>
    </row>
    <row r="8" spans="1:64" ht="22.8" thickBot="1">
      <c r="A8" s="77"/>
      <c r="B8" s="54"/>
      <c r="C8" s="54"/>
      <c r="D8" s="76"/>
      <c r="E8" s="76"/>
      <c r="G8" s="54"/>
      <c r="I8" s="76"/>
      <c r="AI8" s="46"/>
      <c r="AK8" s="36"/>
      <c r="AL8" s="75"/>
      <c r="AM8" s="75"/>
      <c r="AN8" s="29"/>
      <c r="AO8" s="20" t="s">
        <v>25</v>
      </c>
    </row>
    <row r="9" spans="1:64" ht="18" customHeight="1">
      <c r="A9" s="102" t="s">
        <v>152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54"/>
    </row>
    <row r="10" spans="1:64" ht="3" customHeight="1">
      <c r="AN10" s="29"/>
    </row>
    <row r="11" spans="1:64" ht="18" customHeight="1">
      <c r="A11" s="103" t="s">
        <v>148</v>
      </c>
      <c r="B11" s="103"/>
      <c r="C11" s="103" t="s">
        <v>146</v>
      </c>
      <c r="D11" s="103"/>
      <c r="E11" s="103"/>
      <c r="F11" s="103"/>
      <c r="G11" s="103"/>
      <c r="H11" s="103"/>
      <c r="I11" s="103"/>
      <c r="J11" s="103"/>
      <c r="K11" s="104" t="s">
        <v>147</v>
      </c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  <c r="Z11" s="103" t="s">
        <v>146</v>
      </c>
      <c r="AA11" s="103"/>
      <c r="AB11" s="103"/>
      <c r="AC11" s="103"/>
      <c r="AD11" s="103"/>
      <c r="AE11" s="103"/>
      <c r="AF11" s="103"/>
      <c r="AG11" s="104" t="s">
        <v>151</v>
      </c>
      <c r="AH11" s="105"/>
      <c r="AI11" s="105"/>
      <c r="AJ11" s="105"/>
      <c r="AK11" s="105"/>
      <c r="AL11" s="105"/>
      <c r="AM11" s="106"/>
      <c r="AN11" s="29"/>
      <c r="AO11" s="29"/>
      <c r="AP11" s="29"/>
      <c r="AQ11" s="29"/>
      <c r="AR11" s="29"/>
      <c r="AS11" s="29"/>
      <c r="BK11" s="54"/>
      <c r="BL11" s="54"/>
    </row>
    <row r="12" spans="1:64" ht="12" customHeight="1">
      <c r="A12" s="184">
        <v>1</v>
      </c>
      <c r="B12" s="184"/>
      <c r="C12" s="118" t="str">
        <f>C5</f>
        <v>ＵＮＯ</v>
      </c>
      <c r="D12" s="118"/>
      <c r="E12" s="118"/>
      <c r="F12" s="118"/>
      <c r="G12" s="118"/>
      <c r="H12" s="118"/>
      <c r="I12" s="118"/>
      <c r="J12" s="118"/>
      <c r="K12" s="119">
        <f>COUNTIF(Q12:Q14,"〇")</f>
        <v>2</v>
      </c>
      <c r="L12" s="120"/>
      <c r="M12" s="120"/>
      <c r="N12" s="121"/>
      <c r="O12" s="263">
        <v>15</v>
      </c>
      <c r="P12" s="264"/>
      <c r="Q12" s="71" t="str">
        <f t="shared" ref="Q12:Q29" si="0">IF(O12&gt;T12,"〇","  ")</f>
        <v>〇</v>
      </c>
      <c r="R12" s="74" t="s">
        <v>142</v>
      </c>
      <c r="S12" s="69" t="str">
        <f t="shared" ref="S12:S29" si="1">IF(T12&gt;O12,"〇","  ")</f>
        <v xml:space="preserve">  </v>
      </c>
      <c r="T12" s="263">
        <v>12</v>
      </c>
      <c r="U12" s="264"/>
      <c r="V12" s="59"/>
      <c r="W12" s="119">
        <f>COUNTIF(S12:S14,"〇")</f>
        <v>0</v>
      </c>
      <c r="X12" s="120"/>
      <c r="Y12" s="121"/>
      <c r="Z12" s="128" t="str">
        <f>C6</f>
        <v>Ｐｈａｎｔｏｍ</v>
      </c>
      <c r="AA12" s="128"/>
      <c r="AB12" s="128"/>
      <c r="AC12" s="128"/>
      <c r="AD12" s="128"/>
      <c r="AE12" s="128"/>
      <c r="AF12" s="128"/>
      <c r="AG12" s="249" t="str">
        <f>C7</f>
        <v>グッピー</v>
      </c>
      <c r="AH12" s="130"/>
      <c r="AI12" s="130"/>
      <c r="AJ12" s="130"/>
      <c r="AK12" s="130"/>
      <c r="AL12" s="128" t="str">
        <f>P5</f>
        <v>ｔｓｕｎａｇｕ</v>
      </c>
      <c r="AM12" s="128"/>
      <c r="AN12" s="48"/>
      <c r="AO12" s="48"/>
      <c r="AP12" s="48"/>
      <c r="AQ12" s="48"/>
      <c r="AR12" s="48"/>
      <c r="AS12" s="48"/>
      <c r="BK12" s="54"/>
      <c r="BL12" s="54"/>
    </row>
    <row r="13" spans="1:64" ht="12" customHeight="1">
      <c r="A13" s="184"/>
      <c r="B13" s="184"/>
      <c r="C13" s="118"/>
      <c r="D13" s="118"/>
      <c r="E13" s="118"/>
      <c r="F13" s="118"/>
      <c r="G13" s="118"/>
      <c r="H13" s="118"/>
      <c r="I13" s="118"/>
      <c r="J13" s="118"/>
      <c r="K13" s="122"/>
      <c r="L13" s="123"/>
      <c r="M13" s="123"/>
      <c r="N13" s="124"/>
      <c r="O13" s="107">
        <v>15</v>
      </c>
      <c r="P13" s="108"/>
      <c r="Q13" s="67" t="str">
        <f t="shared" si="0"/>
        <v>〇</v>
      </c>
      <c r="R13" s="66" t="s">
        <v>140</v>
      </c>
      <c r="S13" s="65" t="str">
        <f t="shared" si="1"/>
        <v xml:space="preserve">  </v>
      </c>
      <c r="T13" s="107">
        <v>10</v>
      </c>
      <c r="U13" s="108"/>
      <c r="V13" s="56" t="str">
        <f>IF(T13&gt;O13,"〇","  ")</f>
        <v xml:space="preserve">  </v>
      </c>
      <c r="W13" s="122"/>
      <c r="X13" s="123"/>
      <c r="Y13" s="124"/>
      <c r="Z13" s="128"/>
      <c r="AA13" s="128"/>
      <c r="AB13" s="128"/>
      <c r="AC13" s="128"/>
      <c r="AD13" s="128"/>
      <c r="AE13" s="128"/>
      <c r="AF13" s="128"/>
      <c r="AG13" s="132"/>
      <c r="AH13" s="133"/>
      <c r="AI13" s="133"/>
      <c r="AJ13" s="133"/>
      <c r="AK13" s="133"/>
      <c r="AL13" s="128"/>
      <c r="AM13" s="128"/>
      <c r="AN13" s="48"/>
      <c r="AO13" s="48"/>
      <c r="AP13" s="48"/>
      <c r="AQ13" s="48"/>
      <c r="AR13" s="48"/>
      <c r="AS13" s="48"/>
      <c r="BK13" s="54"/>
      <c r="BL13" s="54"/>
    </row>
    <row r="14" spans="1:64" ht="12" customHeight="1">
      <c r="A14" s="184"/>
      <c r="B14" s="184"/>
      <c r="C14" s="118"/>
      <c r="D14" s="118"/>
      <c r="E14" s="118"/>
      <c r="F14" s="118"/>
      <c r="G14" s="118"/>
      <c r="H14" s="118"/>
      <c r="I14" s="118"/>
      <c r="J14" s="118"/>
      <c r="K14" s="125"/>
      <c r="L14" s="126"/>
      <c r="M14" s="126"/>
      <c r="N14" s="127"/>
      <c r="O14" s="265"/>
      <c r="P14" s="266"/>
      <c r="Q14" s="63" t="str">
        <f t="shared" si="0"/>
        <v xml:space="preserve">  </v>
      </c>
      <c r="R14" s="73" t="s">
        <v>139</v>
      </c>
      <c r="S14" s="61" t="str">
        <f t="shared" si="1"/>
        <v xml:space="preserve">  </v>
      </c>
      <c r="T14" s="265"/>
      <c r="U14" s="266"/>
      <c r="V14" s="58" t="str">
        <f>IF(T14&gt;O14,"〇","  ")</f>
        <v xml:space="preserve">  </v>
      </c>
      <c r="W14" s="125"/>
      <c r="X14" s="126"/>
      <c r="Y14" s="127"/>
      <c r="Z14" s="128"/>
      <c r="AA14" s="128"/>
      <c r="AB14" s="128"/>
      <c r="AC14" s="128"/>
      <c r="AD14" s="128"/>
      <c r="AE14" s="128"/>
      <c r="AF14" s="128"/>
      <c r="AG14" s="135"/>
      <c r="AH14" s="136"/>
      <c r="AI14" s="136"/>
      <c r="AJ14" s="136"/>
      <c r="AK14" s="136"/>
      <c r="AL14" s="128"/>
      <c r="AM14" s="128"/>
      <c r="AN14" s="48"/>
      <c r="AO14" s="48"/>
      <c r="AP14" s="48"/>
      <c r="AQ14" s="48"/>
      <c r="AR14" s="48"/>
      <c r="AS14" s="48"/>
      <c r="BK14" s="54"/>
      <c r="BL14" s="54"/>
    </row>
    <row r="15" spans="1:64" ht="12" customHeight="1">
      <c r="A15" s="184">
        <v>2</v>
      </c>
      <c r="B15" s="184"/>
      <c r="C15" s="254" t="str">
        <f>C7</f>
        <v>グッピー</v>
      </c>
      <c r="D15" s="255"/>
      <c r="E15" s="255"/>
      <c r="F15" s="255"/>
      <c r="G15" s="255"/>
      <c r="H15" s="255"/>
      <c r="I15" s="255"/>
      <c r="J15" s="256"/>
      <c r="K15" s="119">
        <f>COUNTIF(Q15:Q17,"〇")</f>
        <v>2</v>
      </c>
      <c r="L15" s="120"/>
      <c r="M15" s="120"/>
      <c r="N15" s="121"/>
      <c r="O15" s="139">
        <v>12</v>
      </c>
      <c r="P15" s="141"/>
      <c r="Q15" s="71" t="str">
        <f t="shared" si="0"/>
        <v xml:space="preserve">  </v>
      </c>
      <c r="R15" s="70" t="s">
        <v>142</v>
      </c>
      <c r="S15" s="69" t="str">
        <f t="shared" si="1"/>
        <v>〇</v>
      </c>
      <c r="T15" s="139">
        <v>15</v>
      </c>
      <c r="U15" s="141"/>
      <c r="V15" s="57"/>
      <c r="W15" s="119">
        <f>COUNTIF(S15:S17,"〇")</f>
        <v>1</v>
      </c>
      <c r="X15" s="120"/>
      <c r="Y15" s="121"/>
      <c r="Z15" s="128" t="str">
        <f>P5</f>
        <v>ｔｓｕｎａｇｕ</v>
      </c>
      <c r="AA15" s="128"/>
      <c r="AB15" s="128"/>
      <c r="AC15" s="128"/>
      <c r="AD15" s="128"/>
      <c r="AE15" s="128"/>
      <c r="AF15" s="128"/>
      <c r="AG15" s="249" t="str">
        <f>C5</f>
        <v>ＵＮＯ</v>
      </c>
      <c r="AH15" s="130"/>
      <c r="AI15" s="130"/>
      <c r="AJ15" s="130"/>
      <c r="AK15" s="130"/>
      <c r="AL15" s="128" t="str">
        <f>C6</f>
        <v>Ｐｈａｎｔｏｍ</v>
      </c>
      <c r="AM15" s="128"/>
      <c r="AN15" s="48"/>
      <c r="AO15" s="48"/>
      <c r="AP15" s="48"/>
      <c r="AQ15" s="48"/>
      <c r="AR15" s="48"/>
      <c r="AS15" s="48"/>
      <c r="BK15" s="54"/>
      <c r="BL15" s="54"/>
    </row>
    <row r="16" spans="1:64" ht="12" customHeight="1">
      <c r="A16" s="184"/>
      <c r="B16" s="184"/>
      <c r="C16" s="257"/>
      <c r="D16" s="258"/>
      <c r="E16" s="258"/>
      <c r="F16" s="258"/>
      <c r="G16" s="258"/>
      <c r="H16" s="258"/>
      <c r="I16" s="258"/>
      <c r="J16" s="259"/>
      <c r="K16" s="122"/>
      <c r="L16" s="123"/>
      <c r="M16" s="123"/>
      <c r="N16" s="124"/>
      <c r="O16" s="107">
        <v>15</v>
      </c>
      <c r="P16" s="108"/>
      <c r="Q16" s="67" t="str">
        <f t="shared" si="0"/>
        <v>〇</v>
      </c>
      <c r="R16" s="66" t="s">
        <v>140</v>
      </c>
      <c r="S16" s="65" t="str">
        <f t="shared" si="1"/>
        <v xml:space="preserve">  </v>
      </c>
      <c r="T16" s="107">
        <v>12</v>
      </c>
      <c r="U16" s="108"/>
      <c r="V16" s="56"/>
      <c r="W16" s="122"/>
      <c r="X16" s="123"/>
      <c r="Y16" s="124"/>
      <c r="Z16" s="128"/>
      <c r="AA16" s="128"/>
      <c r="AB16" s="128"/>
      <c r="AC16" s="128"/>
      <c r="AD16" s="128"/>
      <c r="AE16" s="128"/>
      <c r="AF16" s="128"/>
      <c r="AG16" s="132"/>
      <c r="AH16" s="133"/>
      <c r="AI16" s="133"/>
      <c r="AJ16" s="133"/>
      <c r="AK16" s="133"/>
      <c r="AL16" s="128"/>
      <c r="AM16" s="128"/>
      <c r="AN16" s="48"/>
      <c r="AO16" s="48"/>
      <c r="AP16" s="48"/>
      <c r="AQ16" s="48"/>
      <c r="AR16" s="48"/>
      <c r="AS16" s="48"/>
      <c r="BK16" s="54"/>
      <c r="BL16" s="54"/>
    </row>
    <row r="17" spans="1:64" ht="12" customHeight="1">
      <c r="A17" s="184"/>
      <c r="B17" s="184"/>
      <c r="C17" s="260"/>
      <c r="D17" s="261"/>
      <c r="E17" s="261"/>
      <c r="F17" s="261"/>
      <c r="G17" s="261"/>
      <c r="H17" s="261"/>
      <c r="I17" s="261"/>
      <c r="J17" s="262"/>
      <c r="K17" s="125"/>
      <c r="L17" s="126"/>
      <c r="M17" s="126"/>
      <c r="N17" s="127"/>
      <c r="O17" s="109">
        <v>15</v>
      </c>
      <c r="P17" s="110"/>
      <c r="Q17" s="63" t="str">
        <f t="shared" si="0"/>
        <v>〇</v>
      </c>
      <c r="R17" s="62" t="s">
        <v>139</v>
      </c>
      <c r="S17" s="61" t="str">
        <f t="shared" si="1"/>
        <v xml:space="preserve">  </v>
      </c>
      <c r="T17" s="109">
        <v>13</v>
      </c>
      <c r="U17" s="111"/>
      <c r="V17" s="55"/>
      <c r="W17" s="125"/>
      <c r="X17" s="126"/>
      <c r="Y17" s="127"/>
      <c r="Z17" s="128"/>
      <c r="AA17" s="128"/>
      <c r="AB17" s="128"/>
      <c r="AC17" s="128"/>
      <c r="AD17" s="128"/>
      <c r="AE17" s="128"/>
      <c r="AF17" s="128"/>
      <c r="AG17" s="135"/>
      <c r="AH17" s="136"/>
      <c r="AI17" s="136"/>
      <c r="AJ17" s="136"/>
      <c r="AK17" s="136"/>
      <c r="AL17" s="128"/>
      <c r="AM17" s="128"/>
      <c r="AN17" s="48"/>
      <c r="AO17" s="48"/>
      <c r="AP17" s="48"/>
      <c r="AQ17" s="48"/>
      <c r="AR17" s="48"/>
      <c r="AS17" s="48"/>
      <c r="BK17" s="54"/>
      <c r="BL17" s="54"/>
    </row>
    <row r="18" spans="1:64" ht="12" customHeight="1">
      <c r="A18" s="184">
        <v>3</v>
      </c>
      <c r="B18" s="184"/>
      <c r="C18" s="254" t="str">
        <f>C5</f>
        <v>ＵＮＯ</v>
      </c>
      <c r="D18" s="255"/>
      <c r="E18" s="255"/>
      <c r="F18" s="255"/>
      <c r="G18" s="255"/>
      <c r="H18" s="255"/>
      <c r="I18" s="255"/>
      <c r="J18" s="256"/>
      <c r="K18" s="119">
        <f>COUNTIF(Q18:Q20,"〇")</f>
        <v>2</v>
      </c>
      <c r="L18" s="120"/>
      <c r="M18" s="120"/>
      <c r="N18" s="121"/>
      <c r="O18" s="139">
        <v>15</v>
      </c>
      <c r="P18" s="141"/>
      <c r="Q18" s="71" t="str">
        <f t="shared" si="0"/>
        <v>〇</v>
      </c>
      <c r="R18" s="70" t="s">
        <v>142</v>
      </c>
      <c r="S18" s="69" t="str">
        <f t="shared" si="1"/>
        <v xml:space="preserve">  </v>
      </c>
      <c r="T18" s="139">
        <v>7</v>
      </c>
      <c r="U18" s="141"/>
      <c r="V18" s="57"/>
      <c r="W18" s="119">
        <f>COUNTIF(S18:S20,"〇")</f>
        <v>0</v>
      </c>
      <c r="X18" s="120"/>
      <c r="Y18" s="121"/>
      <c r="Z18" s="128" t="str">
        <f>P6</f>
        <v>ｏｒａｎｇｅ</v>
      </c>
      <c r="AA18" s="128"/>
      <c r="AB18" s="128"/>
      <c r="AC18" s="128"/>
      <c r="AD18" s="128"/>
      <c r="AE18" s="128"/>
      <c r="AF18" s="128"/>
      <c r="AG18" s="249" t="str">
        <f>C6</f>
        <v>Ｐｈａｎｔｏｍ</v>
      </c>
      <c r="AH18" s="130"/>
      <c r="AI18" s="130"/>
      <c r="AJ18" s="130"/>
      <c r="AK18" s="130"/>
      <c r="AL18" s="128" t="str">
        <f>C7</f>
        <v>グッピー</v>
      </c>
      <c r="AM18" s="128"/>
      <c r="AN18" s="48"/>
      <c r="AO18" s="48"/>
      <c r="AP18" s="48"/>
      <c r="AQ18" s="48"/>
      <c r="AR18" s="48"/>
      <c r="AS18" s="48"/>
      <c r="BK18" s="54"/>
      <c r="BL18" s="54"/>
    </row>
    <row r="19" spans="1:64" ht="12" customHeight="1">
      <c r="A19" s="184"/>
      <c r="B19" s="184"/>
      <c r="C19" s="257"/>
      <c r="D19" s="258"/>
      <c r="E19" s="258"/>
      <c r="F19" s="258"/>
      <c r="G19" s="258"/>
      <c r="H19" s="258"/>
      <c r="I19" s="258"/>
      <c r="J19" s="259"/>
      <c r="K19" s="122"/>
      <c r="L19" s="123"/>
      <c r="M19" s="123"/>
      <c r="N19" s="124"/>
      <c r="O19" s="107">
        <v>15</v>
      </c>
      <c r="P19" s="108"/>
      <c r="Q19" s="67" t="str">
        <f t="shared" si="0"/>
        <v>〇</v>
      </c>
      <c r="R19" s="66" t="s">
        <v>140</v>
      </c>
      <c r="S19" s="65" t="str">
        <f t="shared" si="1"/>
        <v xml:space="preserve">  </v>
      </c>
      <c r="T19" s="107">
        <v>11</v>
      </c>
      <c r="U19" s="108"/>
      <c r="V19" s="56"/>
      <c r="W19" s="122"/>
      <c r="X19" s="123"/>
      <c r="Y19" s="124"/>
      <c r="Z19" s="128"/>
      <c r="AA19" s="128"/>
      <c r="AB19" s="128"/>
      <c r="AC19" s="128"/>
      <c r="AD19" s="128"/>
      <c r="AE19" s="128"/>
      <c r="AF19" s="128"/>
      <c r="AG19" s="132"/>
      <c r="AH19" s="133"/>
      <c r="AI19" s="133"/>
      <c r="AJ19" s="133"/>
      <c r="AK19" s="133"/>
      <c r="AL19" s="128"/>
      <c r="AM19" s="128"/>
      <c r="AN19" s="48"/>
      <c r="AO19" s="48"/>
      <c r="AP19" s="48"/>
      <c r="AQ19" s="48"/>
      <c r="AR19" s="48"/>
      <c r="AS19" s="48"/>
      <c r="BK19" s="54"/>
      <c r="BL19" s="54"/>
    </row>
    <row r="20" spans="1:64" ht="12" customHeight="1">
      <c r="A20" s="184"/>
      <c r="B20" s="184"/>
      <c r="C20" s="260"/>
      <c r="D20" s="261"/>
      <c r="E20" s="261"/>
      <c r="F20" s="261"/>
      <c r="G20" s="261"/>
      <c r="H20" s="261"/>
      <c r="I20" s="261"/>
      <c r="J20" s="262"/>
      <c r="K20" s="125"/>
      <c r="L20" s="126"/>
      <c r="M20" s="126"/>
      <c r="N20" s="127"/>
      <c r="O20" s="109"/>
      <c r="P20" s="111"/>
      <c r="Q20" s="63" t="str">
        <f t="shared" si="0"/>
        <v xml:space="preserve">  </v>
      </c>
      <c r="R20" s="62" t="s">
        <v>139</v>
      </c>
      <c r="S20" s="61" t="str">
        <f t="shared" si="1"/>
        <v xml:space="preserve">  </v>
      </c>
      <c r="T20" s="109"/>
      <c r="U20" s="111"/>
      <c r="V20" s="55"/>
      <c r="W20" s="125"/>
      <c r="X20" s="126"/>
      <c r="Y20" s="127"/>
      <c r="Z20" s="128"/>
      <c r="AA20" s="128"/>
      <c r="AB20" s="128"/>
      <c r="AC20" s="128"/>
      <c r="AD20" s="128"/>
      <c r="AE20" s="128"/>
      <c r="AF20" s="128"/>
      <c r="AG20" s="135"/>
      <c r="AH20" s="136"/>
      <c r="AI20" s="136"/>
      <c r="AJ20" s="136"/>
      <c r="AK20" s="136"/>
      <c r="AL20" s="128"/>
      <c r="AM20" s="128"/>
      <c r="AN20" s="48"/>
      <c r="AO20" s="48"/>
      <c r="AP20" s="48"/>
      <c r="AQ20" s="48"/>
      <c r="AR20" s="48"/>
      <c r="AS20" s="48"/>
      <c r="BK20" s="54"/>
      <c r="BL20" s="54"/>
    </row>
    <row r="21" spans="1:64" ht="12" customHeight="1">
      <c r="A21" s="184">
        <v>4</v>
      </c>
      <c r="B21" s="184"/>
      <c r="C21" s="254" t="str">
        <f>C6</f>
        <v>Ｐｈａｎｔｏｍ</v>
      </c>
      <c r="D21" s="255"/>
      <c r="E21" s="255"/>
      <c r="F21" s="255"/>
      <c r="G21" s="255"/>
      <c r="H21" s="255"/>
      <c r="I21" s="255"/>
      <c r="J21" s="256"/>
      <c r="K21" s="119">
        <f>COUNTIF(Q21:Q23,"〇")</f>
        <v>2</v>
      </c>
      <c r="L21" s="120"/>
      <c r="M21" s="120"/>
      <c r="N21" s="121"/>
      <c r="O21" s="139">
        <v>15</v>
      </c>
      <c r="P21" s="141"/>
      <c r="Q21" s="71" t="str">
        <f t="shared" si="0"/>
        <v>〇</v>
      </c>
      <c r="R21" s="70" t="s">
        <v>142</v>
      </c>
      <c r="S21" s="69" t="str">
        <f t="shared" si="1"/>
        <v xml:space="preserve">  </v>
      </c>
      <c r="T21" s="139">
        <v>12</v>
      </c>
      <c r="U21" s="141"/>
      <c r="V21" s="57"/>
      <c r="W21" s="119">
        <f>COUNTIF(S21:S23,"〇")</f>
        <v>0</v>
      </c>
      <c r="X21" s="120"/>
      <c r="Y21" s="121"/>
      <c r="Z21" s="128" t="str">
        <f>C7</f>
        <v>グッピー</v>
      </c>
      <c r="AA21" s="128"/>
      <c r="AB21" s="128"/>
      <c r="AC21" s="128"/>
      <c r="AD21" s="128"/>
      <c r="AE21" s="128"/>
      <c r="AF21" s="128"/>
      <c r="AG21" s="249" t="str">
        <f>P6</f>
        <v>ｏｒａｎｇｅ</v>
      </c>
      <c r="AH21" s="130"/>
      <c r="AI21" s="130"/>
      <c r="AJ21" s="130"/>
      <c r="AK21" s="130"/>
      <c r="AL21" s="128" t="str">
        <f>C5</f>
        <v>ＵＮＯ</v>
      </c>
      <c r="AM21" s="128"/>
      <c r="AN21" s="48"/>
      <c r="AO21" s="48"/>
      <c r="AP21" s="48"/>
      <c r="AQ21" s="48"/>
      <c r="AR21" s="48"/>
      <c r="AS21" s="48"/>
      <c r="BE21" s="143"/>
      <c r="BF21" s="143"/>
      <c r="BG21" s="54"/>
      <c r="BH21" s="54"/>
      <c r="BI21" s="54"/>
      <c r="BJ21" s="143"/>
      <c r="BK21" s="143"/>
      <c r="BL21" s="54"/>
    </row>
    <row r="22" spans="1:64" ht="12" customHeight="1">
      <c r="A22" s="184"/>
      <c r="B22" s="184"/>
      <c r="C22" s="257"/>
      <c r="D22" s="258"/>
      <c r="E22" s="258"/>
      <c r="F22" s="258"/>
      <c r="G22" s="258"/>
      <c r="H22" s="258"/>
      <c r="I22" s="258"/>
      <c r="J22" s="259"/>
      <c r="K22" s="122"/>
      <c r="L22" s="123"/>
      <c r="M22" s="123"/>
      <c r="N22" s="124"/>
      <c r="O22" s="107">
        <v>15</v>
      </c>
      <c r="P22" s="108"/>
      <c r="Q22" s="67" t="str">
        <f t="shared" si="0"/>
        <v>〇</v>
      </c>
      <c r="R22" s="66" t="s">
        <v>140</v>
      </c>
      <c r="S22" s="65" t="str">
        <f t="shared" si="1"/>
        <v xml:space="preserve">  </v>
      </c>
      <c r="T22" s="107">
        <v>10</v>
      </c>
      <c r="U22" s="108"/>
      <c r="V22" s="56"/>
      <c r="W22" s="122"/>
      <c r="X22" s="123"/>
      <c r="Y22" s="124"/>
      <c r="Z22" s="128"/>
      <c r="AA22" s="128"/>
      <c r="AB22" s="128"/>
      <c r="AC22" s="128"/>
      <c r="AD22" s="128"/>
      <c r="AE22" s="128"/>
      <c r="AF22" s="128"/>
      <c r="AG22" s="132"/>
      <c r="AH22" s="133"/>
      <c r="AI22" s="133"/>
      <c r="AJ22" s="133"/>
      <c r="AK22" s="133"/>
      <c r="AL22" s="128"/>
      <c r="AM22" s="128"/>
      <c r="AN22" s="48"/>
      <c r="AO22" s="48"/>
      <c r="AP22" s="48"/>
      <c r="AQ22" s="48"/>
      <c r="AR22" s="48"/>
      <c r="AS22" s="48"/>
      <c r="BE22" s="54"/>
      <c r="BF22" s="54"/>
      <c r="BG22" s="54"/>
      <c r="BH22" s="54"/>
      <c r="BI22" s="54"/>
      <c r="BJ22" s="54"/>
      <c r="BK22" s="54"/>
      <c r="BL22" s="54"/>
    </row>
    <row r="23" spans="1:64" ht="12" customHeight="1">
      <c r="A23" s="184"/>
      <c r="B23" s="184"/>
      <c r="C23" s="260"/>
      <c r="D23" s="261"/>
      <c r="E23" s="261"/>
      <c r="F23" s="261"/>
      <c r="G23" s="261"/>
      <c r="H23" s="261"/>
      <c r="I23" s="261"/>
      <c r="J23" s="262"/>
      <c r="K23" s="125"/>
      <c r="L23" s="126"/>
      <c r="M23" s="126"/>
      <c r="N23" s="127"/>
      <c r="O23" s="109"/>
      <c r="P23" s="110"/>
      <c r="Q23" s="63" t="str">
        <f t="shared" si="0"/>
        <v xml:space="preserve">  </v>
      </c>
      <c r="R23" s="62" t="s">
        <v>139</v>
      </c>
      <c r="S23" s="61" t="str">
        <f t="shared" si="1"/>
        <v xml:space="preserve">  </v>
      </c>
      <c r="T23" s="109"/>
      <c r="U23" s="111"/>
      <c r="V23" s="55"/>
      <c r="W23" s="125"/>
      <c r="X23" s="126"/>
      <c r="Y23" s="127"/>
      <c r="Z23" s="128"/>
      <c r="AA23" s="128"/>
      <c r="AB23" s="128"/>
      <c r="AC23" s="128"/>
      <c r="AD23" s="128"/>
      <c r="AE23" s="128"/>
      <c r="AF23" s="128"/>
      <c r="AG23" s="135"/>
      <c r="AH23" s="136"/>
      <c r="AI23" s="136"/>
      <c r="AJ23" s="136"/>
      <c r="AK23" s="136"/>
      <c r="AL23" s="128"/>
      <c r="AM23" s="128"/>
      <c r="AN23" s="48"/>
      <c r="AO23" s="48"/>
      <c r="AP23" s="48"/>
      <c r="AQ23" s="48"/>
      <c r="AR23" s="48"/>
      <c r="AS23" s="48"/>
      <c r="BE23" s="54"/>
      <c r="BF23" s="54"/>
      <c r="BG23" s="54"/>
      <c r="BH23" s="54"/>
      <c r="BI23" s="54"/>
      <c r="BJ23" s="54"/>
      <c r="BK23" s="54"/>
      <c r="BL23" s="54"/>
    </row>
    <row r="24" spans="1:64" ht="12" customHeight="1">
      <c r="A24" s="184">
        <v>5</v>
      </c>
      <c r="B24" s="184"/>
      <c r="C24" s="254" t="str">
        <f>P5</f>
        <v>ｔｓｕｎａｇｕ</v>
      </c>
      <c r="D24" s="255"/>
      <c r="E24" s="255"/>
      <c r="F24" s="255"/>
      <c r="G24" s="255"/>
      <c r="H24" s="255"/>
      <c r="I24" s="255"/>
      <c r="J24" s="256"/>
      <c r="K24" s="119">
        <f>COUNTIF(Q24:Q26,"〇")</f>
        <v>0</v>
      </c>
      <c r="L24" s="120"/>
      <c r="M24" s="120"/>
      <c r="N24" s="121"/>
      <c r="O24" s="139">
        <v>12</v>
      </c>
      <c r="P24" s="140"/>
      <c r="Q24" s="71" t="str">
        <f t="shared" si="0"/>
        <v xml:space="preserve">  </v>
      </c>
      <c r="R24" s="70" t="s">
        <v>142</v>
      </c>
      <c r="S24" s="69" t="str">
        <f t="shared" si="1"/>
        <v>〇</v>
      </c>
      <c r="T24" s="139">
        <v>15</v>
      </c>
      <c r="U24" s="141"/>
      <c r="V24" s="57"/>
      <c r="W24" s="119">
        <f>COUNTIF(S24:S26,"〇")</f>
        <v>2</v>
      </c>
      <c r="X24" s="120"/>
      <c r="Y24" s="121"/>
      <c r="Z24" s="128" t="str">
        <f>P6</f>
        <v>ｏｒａｎｇｅ</v>
      </c>
      <c r="AA24" s="128"/>
      <c r="AB24" s="128"/>
      <c r="AC24" s="128"/>
      <c r="AD24" s="128"/>
      <c r="AE24" s="128"/>
      <c r="AF24" s="128"/>
      <c r="AG24" s="249" t="str">
        <f>C7</f>
        <v>グッピー</v>
      </c>
      <c r="AH24" s="130"/>
      <c r="AI24" s="130"/>
      <c r="AJ24" s="130"/>
      <c r="AK24" s="130"/>
      <c r="AL24" s="250" t="str">
        <f>C6</f>
        <v>Ｐｈａｎｔｏｍ</v>
      </c>
      <c r="AM24" s="250"/>
      <c r="AN24" s="48"/>
      <c r="AO24" s="48"/>
      <c r="AP24" s="48"/>
      <c r="AQ24" s="48"/>
      <c r="AR24" s="48"/>
      <c r="AS24" s="48"/>
      <c r="BD24" s="54"/>
      <c r="BE24" s="142"/>
      <c r="BF24" s="142"/>
      <c r="BG24" s="142"/>
      <c r="BH24" s="142"/>
      <c r="BI24" s="142"/>
      <c r="BJ24" s="142"/>
      <c r="BK24" s="142"/>
      <c r="BL24" s="54"/>
    </row>
    <row r="25" spans="1:64" ht="12" customHeight="1">
      <c r="A25" s="184"/>
      <c r="B25" s="184"/>
      <c r="C25" s="257"/>
      <c r="D25" s="258"/>
      <c r="E25" s="258"/>
      <c r="F25" s="258"/>
      <c r="G25" s="258"/>
      <c r="H25" s="258"/>
      <c r="I25" s="258"/>
      <c r="J25" s="259"/>
      <c r="K25" s="122"/>
      <c r="L25" s="123"/>
      <c r="M25" s="123"/>
      <c r="N25" s="124"/>
      <c r="O25" s="107">
        <v>13</v>
      </c>
      <c r="P25" s="138"/>
      <c r="Q25" s="67" t="str">
        <f t="shared" si="0"/>
        <v xml:space="preserve">  </v>
      </c>
      <c r="R25" s="66" t="s">
        <v>140</v>
      </c>
      <c r="S25" s="65" t="str">
        <f t="shared" si="1"/>
        <v>〇</v>
      </c>
      <c r="T25" s="107">
        <v>15</v>
      </c>
      <c r="U25" s="108"/>
      <c r="V25" s="56"/>
      <c r="W25" s="122"/>
      <c r="X25" s="123"/>
      <c r="Y25" s="124"/>
      <c r="Z25" s="128"/>
      <c r="AA25" s="128"/>
      <c r="AB25" s="128"/>
      <c r="AC25" s="128"/>
      <c r="AD25" s="128"/>
      <c r="AE25" s="128"/>
      <c r="AF25" s="128"/>
      <c r="AG25" s="132"/>
      <c r="AH25" s="133"/>
      <c r="AI25" s="133"/>
      <c r="AJ25" s="133"/>
      <c r="AK25" s="133"/>
      <c r="AL25" s="250"/>
      <c r="AM25" s="250"/>
      <c r="AN25" s="48"/>
      <c r="AO25" s="48"/>
      <c r="AP25" s="48"/>
      <c r="AQ25" s="48"/>
      <c r="AR25" s="48"/>
      <c r="AS25" s="48"/>
      <c r="BD25" s="54"/>
      <c r="BE25" s="29"/>
      <c r="BF25" s="29"/>
      <c r="BG25" s="29"/>
      <c r="BH25" s="29"/>
      <c r="BI25" s="29"/>
      <c r="BJ25" s="29"/>
      <c r="BK25" s="29"/>
      <c r="BL25" s="54"/>
    </row>
    <row r="26" spans="1:64" ht="12" customHeight="1">
      <c r="A26" s="184"/>
      <c r="B26" s="184"/>
      <c r="C26" s="260"/>
      <c r="D26" s="261"/>
      <c r="E26" s="261"/>
      <c r="F26" s="261"/>
      <c r="G26" s="261"/>
      <c r="H26" s="261"/>
      <c r="I26" s="261"/>
      <c r="J26" s="262"/>
      <c r="K26" s="125"/>
      <c r="L26" s="126"/>
      <c r="M26" s="126"/>
      <c r="N26" s="127"/>
      <c r="O26" s="109"/>
      <c r="P26" s="110"/>
      <c r="Q26" s="63" t="str">
        <f t="shared" si="0"/>
        <v xml:space="preserve">  </v>
      </c>
      <c r="R26" s="62" t="s">
        <v>139</v>
      </c>
      <c r="S26" s="61" t="str">
        <f t="shared" si="1"/>
        <v xml:space="preserve">  </v>
      </c>
      <c r="T26" s="109"/>
      <c r="U26" s="111"/>
      <c r="V26" s="55"/>
      <c r="W26" s="125"/>
      <c r="X26" s="126"/>
      <c r="Y26" s="127"/>
      <c r="Z26" s="128"/>
      <c r="AA26" s="128"/>
      <c r="AB26" s="128"/>
      <c r="AC26" s="128"/>
      <c r="AD26" s="128"/>
      <c r="AE26" s="128"/>
      <c r="AF26" s="128"/>
      <c r="AG26" s="135"/>
      <c r="AH26" s="136"/>
      <c r="AI26" s="136"/>
      <c r="AJ26" s="136"/>
      <c r="AK26" s="136"/>
      <c r="AL26" s="250"/>
      <c r="AM26" s="250"/>
      <c r="AN26" s="48"/>
      <c r="AO26" s="48"/>
      <c r="AP26" s="48"/>
      <c r="AQ26" s="48"/>
      <c r="AR26" s="48"/>
      <c r="AS26" s="48"/>
      <c r="BD26" s="54"/>
      <c r="BE26" s="29"/>
      <c r="BF26" s="29"/>
      <c r="BG26" s="29"/>
      <c r="BH26" s="29"/>
      <c r="BI26" s="29"/>
      <c r="BJ26" s="29"/>
      <c r="BK26" s="29"/>
      <c r="BL26" s="54"/>
    </row>
    <row r="27" spans="1:64" ht="12" customHeight="1">
      <c r="A27" s="184">
        <v>6</v>
      </c>
      <c r="B27" s="184"/>
      <c r="C27" s="118" t="str">
        <f>C5</f>
        <v>ＵＮＯ</v>
      </c>
      <c r="D27" s="118"/>
      <c r="E27" s="118"/>
      <c r="F27" s="118"/>
      <c r="G27" s="118"/>
      <c r="H27" s="118"/>
      <c r="I27" s="118"/>
      <c r="J27" s="118"/>
      <c r="K27" s="119">
        <f>COUNTIF(Q27:Q29,"〇")</f>
        <v>2</v>
      </c>
      <c r="L27" s="120"/>
      <c r="M27" s="120"/>
      <c r="N27" s="121"/>
      <c r="O27" s="139">
        <v>15</v>
      </c>
      <c r="P27" s="140"/>
      <c r="Q27" s="71" t="str">
        <f t="shared" si="0"/>
        <v>〇</v>
      </c>
      <c r="R27" s="70" t="s">
        <v>142</v>
      </c>
      <c r="S27" s="69" t="str">
        <f t="shared" si="1"/>
        <v xml:space="preserve">  </v>
      </c>
      <c r="T27" s="139">
        <v>12</v>
      </c>
      <c r="U27" s="141"/>
      <c r="V27" s="57"/>
      <c r="W27" s="119">
        <f>COUNTIF(S27:S29,"〇")</f>
        <v>0</v>
      </c>
      <c r="X27" s="120"/>
      <c r="Y27" s="121"/>
      <c r="Z27" s="128" t="str">
        <f>C7</f>
        <v>グッピー</v>
      </c>
      <c r="AA27" s="128"/>
      <c r="AB27" s="128"/>
      <c r="AC27" s="128"/>
      <c r="AD27" s="128"/>
      <c r="AE27" s="128"/>
      <c r="AF27" s="128"/>
      <c r="AG27" s="249" t="str">
        <f>P5</f>
        <v>ｔｓｕｎａｇｕ</v>
      </c>
      <c r="AH27" s="130"/>
      <c r="AI27" s="130"/>
      <c r="AJ27" s="130"/>
      <c r="AK27" s="130"/>
      <c r="AL27" s="128" t="str">
        <f>P6</f>
        <v>ｏｒａｎｇｅ</v>
      </c>
      <c r="AM27" s="128"/>
      <c r="AN27" s="48"/>
      <c r="AO27" s="48"/>
      <c r="AP27" s="48"/>
      <c r="AQ27" s="48"/>
      <c r="AR27" s="48"/>
      <c r="AS27" s="48"/>
      <c r="BD27" s="29"/>
      <c r="BJ27" s="29"/>
      <c r="BK27" s="29"/>
      <c r="BL27" s="29"/>
    </row>
    <row r="28" spans="1:64" ht="12" customHeight="1">
      <c r="A28" s="184"/>
      <c r="B28" s="184"/>
      <c r="C28" s="118"/>
      <c r="D28" s="118"/>
      <c r="E28" s="118"/>
      <c r="F28" s="118"/>
      <c r="G28" s="118"/>
      <c r="H28" s="118"/>
      <c r="I28" s="118"/>
      <c r="J28" s="118"/>
      <c r="K28" s="122"/>
      <c r="L28" s="123"/>
      <c r="M28" s="123"/>
      <c r="N28" s="124"/>
      <c r="O28" s="107">
        <v>15</v>
      </c>
      <c r="P28" s="138"/>
      <c r="Q28" s="67" t="str">
        <f t="shared" si="0"/>
        <v>〇</v>
      </c>
      <c r="R28" s="66" t="s">
        <v>140</v>
      </c>
      <c r="S28" s="65" t="str">
        <f t="shared" si="1"/>
        <v xml:space="preserve">  </v>
      </c>
      <c r="T28" s="107">
        <v>8</v>
      </c>
      <c r="U28" s="108"/>
      <c r="V28" s="56"/>
      <c r="W28" s="122"/>
      <c r="X28" s="123"/>
      <c r="Y28" s="124"/>
      <c r="Z28" s="128"/>
      <c r="AA28" s="128"/>
      <c r="AB28" s="128"/>
      <c r="AC28" s="128"/>
      <c r="AD28" s="128"/>
      <c r="AE28" s="128"/>
      <c r="AF28" s="128"/>
      <c r="AG28" s="132"/>
      <c r="AH28" s="133"/>
      <c r="AI28" s="133"/>
      <c r="AJ28" s="133"/>
      <c r="AK28" s="133"/>
      <c r="AL28" s="128"/>
      <c r="AM28" s="128"/>
      <c r="AN28" s="48"/>
      <c r="AO28" s="48"/>
      <c r="AP28" s="48"/>
      <c r="AQ28" s="48"/>
      <c r="AR28" s="48"/>
      <c r="AS28" s="48"/>
      <c r="BD28" s="29"/>
      <c r="BJ28" s="29"/>
      <c r="BK28" s="29"/>
      <c r="BL28" s="29"/>
    </row>
    <row r="29" spans="1:64" ht="12" customHeight="1">
      <c r="A29" s="184"/>
      <c r="B29" s="184"/>
      <c r="C29" s="118"/>
      <c r="D29" s="118"/>
      <c r="E29" s="118"/>
      <c r="F29" s="118"/>
      <c r="G29" s="118"/>
      <c r="H29" s="118"/>
      <c r="I29" s="118"/>
      <c r="J29" s="118"/>
      <c r="K29" s="125"/>
      <c r="L29" s="126"/>
      <c r="M29" s="126"/>
      <c r="N29" s="127"/>
      <c r="O29" s="109"/>
      <c r="P29" s="110"/>
      <c r="Q29" s="63" t="str">
        <f t="shared" si="0"/>
        <v xml:space="preserve">  </v>
      </c>
      <c r="R29" s="62" t="s">
        <v>139</v>
      </c>
      <c r="S29" s="61" t="str">
        <f t="shared" si="1"/>
        <v xml:space="preserve">  </v>
      </c>
      <c r="T29" s="109"/>
      <c r="U29" s="111"/>
      <c r="V29" s="55"/>
      <c r="W29" s="125"/>
      <c r="X29" s="126"/>
      <c r="Y29" s="127"/>
      <c r="Z29" s="128"/>
      <c r="AA29" s="128"/>
      <c r="AB29" s="128"/>
      <c r="AC29" s="128"/>
      <c r="AD29" s="128"/>
      <c r="AE29" s="128"/>
      <c r="AF29" s="128"/>
      <c r="AG29" s="135"/>
      <c r="AH29" s="136"/>
      <c r="AI29" s="136"/>
      <c r="AJ29" s="136"/>
      <c r="AK29" s="136"/>
      <c r="AL29" s="128"/>
      <c r="AM29" s="128"/>
      <c r="AN29" s="48"/>
      <c r="AO29" s="48"/>
      <c r="AP29" s="48"/>
      <c r="AQ29" s="48"/>
      <c r="AR29" s="48"/>
      <c r="AS29" s="48"/>
      <c r="BD29" s="29"/>
      <c r="BJ29" s="29"/>
      <c r="BK29" s="29"/>
      <c r="BL29" s="29"/>
    </row>
    <row r="30" spans="1:64" ht="21" hidden="1" customHeight="1">
      <c r="A30" s="251" t="s">
        <v>150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3"/>
      <c r="AN30" s="48"/>
      <c r="AO30" s="48"/>
      <c r="AP30" s="48"/>
      <c r="AQ30" s="48"/>
      <c r="AR30" s="48"/>
      <c r="AS30" s="48"/>
      <c r="BD30" s="29"/>
      <c r="BJ30" s="72"/>
      <c r="BK30" s="72"/>
      <c r="BL30" s="72"/>
    </row>
    <row r="31" spans="1:64" ht="12" customHeight="1">
      <c r="A31" s="184">
        <v>7</v>
      </c>
      <c r="B31" s="184"/>
      <c r="C31" s="128" t="str">
        <f>C6</f>
        <v>Ｐｈａｎｔｏｍ</v>
      </c>
      <c r="D31" s="128"/>
      <c r="E31" s="128"/>
      <c r="F31" s="128"/>
      <c r="G31" s="128"/>
      <c r="H31" s="128"/>
      <c r="I31" s="128"/>
      <c r="J31" s="128"/>
      <c r="K31" s="119">
        <f>COUNTIF(Q31:Q33,"〇")</f>
        <v>2</v>
      </c>
      <c r="L31" s="120"/>
      <c r="M31" s="120"/>
      <c r="N31" s="121"/>
      <c r="O31" s="139">
        <v>16</v>
      </c>
      <c r="P31" s="140"/>
      <c r="Q31" s="71" t="str">
        <f t="shared" ref="Q31:Q42" si="2">IF(O31&gt;T31,"〇","  ")</f>
        <v>〇</v>
      </c>
      <c r="R31" s="70" t="s">
        <v>142</v>
      </c>
      <c r="S31" s="69" t="str">
        <f t="shared" ref="S31:S42" si="3">IF(T31&gt;O31,"〇","  ")</f>
        <v xml:space="preserve">  </v>
      </c>
      <c r="T31" s="139">
        <v>14</v>
      </c>
      <c r="U31" s="141"/>
      <c r="V31" s="68"/>
      <c r="W31" s="119">
        <f>COUNTIF(S31:S33,"〇")</f>
        <v>0</v>
      </c>
      <c r="X31" s="120"/>
      <c r="Y31" s="121"/>
      <c r="Z31" s="128" t="str">
        <f>P5</f>
        <v>ｔｓｕｎａｇｕ</v>
      </c>
      <c r="AA31" s="128"/>
      <c r="AB31" s="128"/>
      <c r="AC31" s="128"/>
      <c r="AD31" s="128"/>
      <c r="AE31" s="128"/>
      <c r="AF31" s="128"/>
      <c r="AG31" s="249" t="str">
        <f>P6</f>
        <v>ｏｒａｎｇｅ</v>
      </c>
      <c r="AH31" s="130"/>
      <c r="AI31" s="130"/>
      <c r="AJ31" s="130"/>
      <c r="AK31" s="130"/>
      <c r="AL31" s="128" t="str">
        <f>C7</f>
        <v>グッピー</v>
      </c>
      <c r="AM31" s="128"/>
      <c r="AN31" s="48"/>
      <c r="AO31" s="48"/>
      <c r="AP31" s="48"/>
      <c r="AQ31" s="48"/>
      <c r="AR31" s="48"/>
      <c r="AS31" s="48"/>
      <c r="BD31" s="29"/>
      <c r="BG31" s="48"/>
      <c r="BH31" s="48"/>
      <c r="BI31" s="47"/>
    </row>
    <row r="32" spans="1:64" ht="12" customHeight="1">
      <c r="A32" s="184"/>
      <c r="B32" s="184"/>
      <c r="C32" s="128"/>
      <c r="D32" s="128"/>
      <c r="E32" s="128"/>
      <c r="F32" s="128"/>
      <c r="G32" s="128"/>
      <c r="H32" s="128"/>
      <c r="I32" s="128"/>
      <c r="J32" s="128"/>
      <c r="K32" s="122"/>
      <c r="L32" s="123"/>
      <c r="M32" s="123"/>
      <c r="N32" s="124"/>
      <c r="O32" s="107">
        <v>15</v>
      </c>
      <c r="P32" s="138"/>
      <c r="Q32" s="67" t="str">
        <f t="shared" si="2"/>
        <v>〇</v>
      </c>
      <c r="R32" s="66" t="s">
        <v>140</v>
      </c>
      <c r="S32" s="65" t="str">
        <f t="shared" si="3"/>
        <v xml:space="preserve">  </v>
      </c>
      <c r="T32" s="107">
        <v>13</v>
      </c>
      <c r="U32" s="108"/>
      <c r="V32" s="64"/>
      <c r="W32" s="122"/>
      <c r="X32" s="123"/>
      <c r="Y32" s="124"/>
      <c r="Z32" s="128"/>
      <c r="AA32" s="128"/>
      <c r="AB32" s="128"/>
      <c r="AC32" s="128"/>
      <c r="AD32" s="128"/>
      <c r="AE32" s="128"/>
      <c r="AF32" s="128"/>
      <c r="AG32" s="132"/>
      <c r="AH32" s="133"/>
      <c r="AI32" s="133"/>
      <c r="AJ32" s="133"/>
      <c r="AK32" s="133"/>
      <c r="AL32" s="128"/>
      <c r="AM32" s="128"/>
      <c r="AN32" s="48"/>
      <c r="AO32" s="48"/>
      <c r="AP32" s="48"/>
      <c r="AQ32" s="48"/>
      <c r="AR32" s="48"/>
      <c r="AS32" s="48"/>
      <c r="BD32" s="29"/>
      <c r="BG32" s="48"/>
      <c r="BH32" s="48"/>
      <c r="BI32" s="47"/>
    </row>
    <row r="33" spans="1:64" ht="12" customHeight="1">
      <c r="A33" s="184"/>
      <c r="B33" s="184"/>
      <c r="C33" s="128"/>
      <c r="D33" s="128"/>
      <c r="E33" s="128"/>
      <c r="F33" s="128"/>
      <c r="G33" s="128"/>
      <c r="H33" s="128"/>
      <c r="I33" s="128"/>
      <c r="J33" s="128"/>
      <c r="K33" s="125"/>
      <c r="L33" s="126"/>
      <c r="M33" s="126"/>
      <c r="N33" s="127"/>
      <c r="O33" s="109"/>
      <c r="P33" s="110"/>
      <c r="Q33" s="63" t="str">
        <f t="shared" si="2"/>
        <v xml:space="preserve">  </v>
      </c>
      <c r="R33" s="62" t="s">
        <v>139</v>
      </c>
      <c r="S33" s="61" t="str">
        <f t="shared" si="3"/>
        <v xml:space="preserve">  </v>
      </c>
      <c r="T33" s="109"/>
      <c r="U33" s="111"/>
      <c r="V33" s="60"/>
      <c r="W33" s="125"/>
      <c r="X33" s="126"/>
      <c r="Y33" s="127"/>
      <c r="Z33" s="128"/>
      <c r="AA33" s="128"/>
      <c r="AB33" s="128"/>
      <c r="AC33" s="128"/>
      <c r="AD33" s="128"/>
      <c r="AE33" s="128"/>
      <c r="AF33" s="128"/>
      <c r="AG33" s="135"/>
      <c r="AH33" s="136"/>
      <c r="AI33" s="136"/>
      <c r="AJ33" s="136"/>
      <c r="AK33" s="136"/>
      <c r="AL33" s="128"/>
      <c r="AM33" s="128"/>
      <c r="AN33" s="48"/>
      <c r="AO33" s="48"/>
      <c r="AP33" s="48"/>
      <c r="AQ33" s="48"/>
      <c r="AR33" s="48"/>
      <c r="AS33" s="48"/>
      <c r="BD33" s="29"/>
      <c r="BG33" s="48"/>
      <c r="BH33" s="48"/>
      <c r="BI33" s="47"/>
    </row>
    <row r="34" spans="1:64" ht="12" customHeight="1">
      <c r="A34" s="184">
        <v>8</v>
      </c>
      <c r="B34" s="184"/>
      <c r="C34" s="128" t="str">
        <f>C15</f>
        <v>グッピー</v>
      </c>
      <c r="D34" s="128"/>
      <c r="E34" s="128"/>
      <c r="F34" s="128"/>
      <c r="G34" s="128"/>
      <c r="H34" s="128"/>
      <c r="I34" s="128"/>
      <c r="J34" s="128"/>
      <c r="K34" s="119">
        <f>COUNTIF(Q34:Q36,"〇")</f>
        <v>2</v>
      </c>
      <c r="L34" s="120"/>
      <c r="M34" s="120"/>
      <c r="N34" s="121"/>
      <c r="O34" s="139">
        <v>15</v>
      </c>
      <c r="P34" s="140"/>
      <c r="Q34" s="71" t="str">
        <f t="shared" si="2"/>
        <v>〇</v>
      </c>
      <c r="R34" s="70" t="s">
        <v>142</v>
      </c>
      <c r="S34" s="69" t="str">
        <f t="shared" si="3"/>
        <v xml:space="preserve">  </v>
      </c>
      <c r="T34" s="139">
        <v>13</v>
      </c>
      <c r="U34" s="141"/>
      <c r="V34" s="68"/>
      <c r="W34" s="119">
        <f>COUNTIF(S34:S36,"〇")</f>
        <v>0</v>
      </c>
      <c r="X34" s="120"/>
      <c r="Y34" s="121"/>
      <c r="Z34" s="128" t="str">
        <f>P6</f>
        <v>ｏｒａｎｇｅ</v>
      </c>
      <c r="AA34" s="128"/>
      <c r="AB34" s="128"/>
      <c r="AC34" s="128"/>
      <c r="AD34" s="128"/>
      <c r="AE34" s="128"/>
      <c r="AF34" s="128"/>
      <c r="AG34" s="249" t="str">
        <f>P5</f>
        <v>ｔｓｕｎａｇｕ</v>
      </c>
      <c r="AH34" s="130"/>
      <c r="AI34" s="130"/>
      <c r="AJ34" s="130"/>
      <c r="AK34" s="130"/>
      <c r="AL34" s="250" t="str">
        <f>C5</f>
        <v>ＵＮＯ</v>
      </c>
      <c r="AM34" s="250"/>
      <c r="AN34" s="48"/>
      <c r="AO34" s="48"/>
      <c r="AP34" s="48"/>
      <c r="AQ34" s="48"/>
      <c r="AR34" s="48"/>
      <c r="AS34" s="48"/>
      <c r="BD34" s="29"/>
      <c r="BG34" s="48"/>
      <c r="BH34" s="48"/>
      <c r="BI34" s="47"/>
    </row>
    <row r="35" spans="1:64" ht="12" customHeight="1">
      <c r="A35" s="184"/>
      <c r="B35" s="184"/>
      <c r="C35" s="128"/>
      <c r="D35" s="128"/>
      <c r="E35" s="128"/>
      <c r="F35" s="128"/>
      <c r="G35" s="128"/>
      <c r="H35" s="128"/>
      <c r="I35" s="128"/>
      <c r="J35" s="128"/>
      <c r="K35" s="122"/>
      <c r="L35" s="123"/>
      <c r="M35" s="123"/>
      <c r="N35" s="124"/>
      <c r="O35" s="107">
        <v>15</v>
      </c>
      <c r="P35" s="138"/>
      <c r="Q35" s="67" t="str">
        <f t="shared" si="2"/>
        <v>〇</v>
      </c>
      <c r="R35" s="66" t="s">
        <v>140</v>
      </c>
      <c r="S35" s="65" t="str">
        <f t="shared" si="3"/>
        <v xml:space="preserve">  </v>
      </c>
      <c r="T35" s="107">
        <v>12</v>
      </c>
      <c r="U35" s="108"/>
      <c r="V35" s="64"/>
      <c r="W35" s="122"/>
      <c r="X35" s="123"/>
      <c r="Y35" s="124"/>
      <c r="Z35" s="128"/>
      <c r="AA35" s="128"/>
      <c r="AB35" s="128"/>
      <c r="AC35" s="128"/>
      <c r="AD35" s="128"/>
      <c r="AE35" s="128"/>
      <c r="AF35" s="128"/>
      <c r="AG35" s="132"/>
      <c r="AH35" s="133"/>
      <c r="AI35" s="133"/>
      <c r="AJ35" s="133"/>
      <c r="AK35" s="133"/>
      <c r="AL35" s="250"/>
      <c r="AM35" s="250"/>
      <c r="AN35" s="48"/>
      <c r="AO35" s="48"/>
      <c r="AP35" s="48"/>
      <c r="AQ35" s="48"/>
      <c r="AR35" s="48"/>
      <c r="AS35" s="48"/>
      <c r="BD35" s="29"/>
      <c r="BG35" s="48"/>
      <c r="BH35" s="48"/>
      <c r="BI35" s="47"/>
    </row>
    <row r="36" spans="1:64" ht="12" customHeight="1">
      <c r="A36" s="184"/>
      <c r="B36" s="184"/>
      <c r="C36" s="128"/>
      <c r="D36" s="128"/>
      <c r="E36" s="128"/>
      <c r="F36" s="128"/>
      <c r="G36" s="128"/>
      <c r="H36" s="128"/>
      <c r="I36" s="128"/>
      <c r="J36" s="128"/>
      <c r="K36" s="125"/>
      <c r="L36" s="126"/>
      <c r="M36" s="126"/>
      <c r="N36" s="127"/>
      <c r="O36" s="109"/>
      <c r="P36" s="110"/>
      <c r="Q36" s="63" t="str">
        <f t="shared" si="2"/>
        <v xml:space="preserve">  </v>
      </c>
      <c r="R36" s="62" t="s">
        <v>139</v>
      </c>
      <c r="S36" s="61" t="str">
        <f t="shared" si="3"/>
        <v xml:space="preserve">  </v>
      </c>
      <c r="T36" s="109"/>
      <c r="U36" s="111"/>
      <c r="V36" s="60"/>
      <c r="W36" s="125"/>
      <c r="X36" s="126"/>
      <c r="Y36" s="127"/>
      <c r="Z36" s="128"/>
      <c r="AA36" s="128"/>
      <c r="AB36" s="128"/>
      <c r="AC36" s="128"/>
      <c r="AD36" s="128"/>
      <c r="AE36" s="128"/>
      <c r="AF36" s="128"/>
      <c r="AG36" s="135"/>
      <c r="AH36" s="136"/>
      <c r="AI36" s="136"/>
      <c r="AJ36" s="136"/>
      <c r="AK36" s="136"/>
      <c r="AL36" s="250"/>
      <c r="AM36" s="250"/>
      <c r="AN36" s="48"/>
      <c r="AO36" s="48"/>
      <c r="AP36" s="48"/>
      <c r="AQ36" s="48"/>
      <c r="AR36" s="48"/>
      <c r="AS36" s="48"/>
      <c r="BD36" s="29"/>
      <c r="BG36" s="48"/>
      <c r="BH36" s="48"/>
      <c r="BI36" s="47"/>
    </row>
    <row r="37" spans="1:64" ht="12" customHeight="1">
      <c r="A37" s="184">
        <v>9</v>
      </c>
      <c r="B37" s="184"/>
      <c r="C37" s="128" t="str">
        <f>C5</f>
        <v>ＵＮＯ</v>
      </c>
      <c r="D37" s="128"/>
      <c r="E37" s="128"/>
      <c r="F37" s="128"/>
      <c r="G37" s="128"/>
      <c r="H37" s="128"/>
      <c r="I37" s="128"/>
      <c r="J37" s="128"/>
      <c r="K37" s="119">
        <f>COUNTIF(Q37:Q39,"〇")</f>
        <v>2</v>
      </c>
      <c r="L37" s="120"/>
      <c r="M37" s="120"/>
      <c r="N37" s="121"/>
      <c r="O37" s="139">
        <v>15</v>
      </c>
      <c r="P37" s="140"/>
      <c r="Q37" s="71" t="str">
        <f t="shared" si="2"/>
        <v>〇</v>
      </c>
      <c r="R37" s="70" t="s">
        <v>142</v>
      </c>
      <c r="S37" s="69" t="str">
        <f t="shared" si="3"/>
        <v xml:space="preserve">  </v>
      </c>
      <c r="T37" s="139">
        <v>10</v>
      </c>
      <c r="U37" s="141"/>
      <c r="V37" s="68"/>
      <c r="W37" s="119">
        <f>COUNTIF(S37:S39,"〇")</f>
        <v>0</v>
      </c>
      <c r="X37" s="120"/>
      <c r="Y37" s="121"/>
      <c r="Z37" s="128" t="str">
        <f>P5</f>
        <v>ｔｓｕｎａｇｕ</v>
      </c>
      <c r="AA37" s="128"/>
      <c r="AB37" s="128"/>
      <c r="AC37" s="128"/>
      <c r="AD37" s="128"/>
      <c r="AE37" s="128"/>
      <c r="AF37" s="128"/>
      <c r="AG37" s="249" t="str">
        <f>C6</f>
        <v>Ｐｈａｎｔｏｍ</v>
      </c>
      <c r="AH37" s="130"/>
      <c r="AI37" s="130"/>
      <c r="AJ37" s="130"/>
      <c r="AK37" s="130"/>
      <c r="AL37" s="128" t="str">
        <f>P6</f>
        <v>ｏｒａｎｇｅ</v>
      </c>
      <c r="AM37" s="128"/>
      <c r="AN37" s="48"/>
      <c r="AO37" s="48"/>
      <c r="AP37" s="48"/>
      <c r="AQ37" s="48"/>
      <c r="AR37" s="48"/>
      <c r="AS37" s="48"/>
      <c r="BD37" s="29"/>
      <c r="BG37" s="48"/>
      <c r="BH37" s="48"/>
      <c r="BI37" s="47"/>
    </row>
    <row r="38" spans="1:64" ht="12" customHeight="1">
      <c r="A38" s="184"/>
      <c r="B38" s="184"/>
      <c r="C38" s="128"/>
      <c r="D38" s="128"/>
      <c r="E38" s="128"/>
      <c r="F38" s="128"/>
      <c r="G38" s="128"/>
      <c r="H38" s="128"/>
      <c r="I38" s="128"/>
      <c r="J38" s="128"/>
      <c r="K38" s="122"/>
      <c r="L38" s="123"/>
      <c r="M38" s="123"/>
      <c r="N38" s="124"/>
      <c r="O38" s="107">
        <v>15</v>
      </c>
      <c r="P38" s="138"/>
      <c r="Q38" s="67" t="str">
        <f t="shared" si="2"/>
        <v>〇</v>
      </c>
      <c r="R38" s="66" t="s">
        <v>140</v>
      </c>
      <c r="S38" s="65" t="str">
        <f t="shared" si="3"/>
        <v xml:space="preserve">  </v>
      </c>
      <c r="T38" s="107">
        <v>13</v>
      </c>
      <c r="U38" s="108"/>
      <c r="V38" s="64"/>
      <c r="W38" s="122"/>
      <c r="X38" s="123"/>
      <c r="Y38" s="124"/>
      <c r="Z38" s="128"/>
      <c r="AA38" s="128"/>
      <c r="AB38" s="128"/>
      <c r="AC38" s="128"/>
      <c r="AD38" s="128"/>
      <c r="AE38" s="128"/>
      <c r="AF38" s="128"/>
      <c r="AG38" s="132"/>
      <c r="AH38" s="133"/>
      <c r="AI38" s="133"/>
      <c r="AJ38" s="133"/>
      <c r="AK38" s="133"/>
      <c r="AL38" s="128"/>
      <c r="AM38" s="128"/>
      <c r="AN38" s="48"/>
      <c r="AO38" s="48"/>
      <c r="AP38" s="48"/>
      <c r="AQ38" s="48"/>
      <c r="AR38" s="48"/>
      <c r="AS38" s="48"/>
      <c r="BD38" s="29"/>
      <c r="BG38" s="48"/>
      <c r="BH38" s="48"/>
      <c r="BI38" s="47"/>
    </row>
    <row r="39" spans="1:64" ht="12" customHeight="1">
      <c r="A39" s="184"/>
      <c r="B39" s="184"/>
      <c r="C39" s="128"/>
      <c r="D39" s="128"/>
      <c r="E39" s="128"/>
      <c r="F39" s="128"/>
      <c r="G39" s="128"/>
      <c r="H39" s="128"/>
      <c r="I39" s="128"/>
      <c r="J39" s="128"/>
      <c r="K39" s="125"/>
      <c r="L39" s="126"/>
      <c r="M39" s="126"/>
      <c r="N39" s="127"/>
      <c r="O39" s="109"/>
      <c r="P39" s="110"/>
      <c r="Q39" s="63" t="str">
        <f t="shared" si="2"/>
        <v xml:space="preserve">  </v>
      </c>
      <c r="R39" s="62" t="s">
        <v>139</v>
      </c>
      <c r="S39" s="61" t="str">
        <f t="shared" si="3"/>
        <v xml:space="preserve">  </v>
      </c>
      <c r="T39" s="109"/>
      <c r="U39" s="111"/>
      <c r="V39" s="60"/>
      <c r="W39" s="125"/>
      <c r="X39" s="126"/>
      <c r="Y39" s="127"/>
      <c r="Z39" s="128"/>
      <c r="AA39" s="128"/>
      <c r="AB39" s="128"/>
      <c r="AC39" s="128"/>
      <c r="AD39" s="128"/>
      <c r="AE39" s="128"/>
      <c r="AF39" s="128"/>
      <c r="AG39" s="135"/>
      <c r="AH39" s="136"/>
      <c r="AI39" s="136"/>
      <c r="AJ39" s="136"/>
      <c r="AK39" s="136"/>
      <c r="AL39" s="128"/>
      <c r="AM39" s="128"/>
      <c r="AN39" s="48"/>
      <c r="AO39" s="48"/>
      <c r="AP39" s="48"/>
      <c r="AQ39" s="48"/>
      <c r="AR39" s="48"/>
      <c r="AS39" s="48"/>
      <c r="BD39" s="29"/>
      <c r="BG39" s="48"/>
      <c r="BH39" s="48"/>
      <c r="BI39" s="47"/>
    </row>
    <row r="40" spans="1:64" ht="12" customHeight="1">
      <c r="A40" s="103">
        <v>10</v>
      </c>
      <c r="B40" s="103"/>
      <c r="C40" s="128" t="str">
        <f>C6</f>
        <v>Ｐｈａｎｔｏｍ</v>
      </c>
      <c r="D40" s="128"/>
      <c r="E40" s="128"/>
      <c r="F40" s="128"/>
      <c r="G40" s="128"/>
      <c r="H40" s="128"/>
      <c r="I40" s="128"/>
      <c r="J40" s="128"/>
      <c r="K40" s="119">
        <f>COUNTIF(Q40:Q42,"〇")</f>
        <v>2</v>
      </c>
      <c r="L40" s="120"/>
      <c r="M40" s="120"/>
      <c r="N40" s="121"/>
      <c r="O40" s="139">
        <v>15</v>
      </c>
      <c r="P40" s="140"/>
      <c r="Q40" s="71" t="str">
        <f t="shared" si="2"/>
        <v>〇</v>
      </c>
      <c r="R40" s="70" t="s">
        <v>142</v>
      </c>
      <c r="S40" s="69" t="str">
        <f t="shared" si="3"/>
        <v xml:space="preserve">  </v>
      </c>
      <c r="T40" s="139">
        <v>10</v>
      </c>
      <c r="U40" s="141"/>
      <c r="V40" s="68"/>
      <c r="W40" s="119">
        <f>COUNTIF(S40:S42,"〇")</f>
        <v>0</v>
      </c>
      <c r="X40" s="120"/>
      <c r="Y40" s="121"/>
      <c r="Z40" s="128" t="str">
        <f>P6</f>
        <v>ｏｒａｎｇｅ</v>
      </c>
      <c r="AA40" s="128"/>
      <c r="AB40" s="128"/>
      <c r="AC40" s="128"/>
      <c r="AD40" s="128"/>
      <c r="AE40" s="128"/>
      <c r="AF40" s="128"/>
      <c r="AG40" s="249" t="str">
        <f>C5</f>
        <v>ＵＮＯ</v>
      </c>
      <c r="AH40" s="130"/>
      <c r="AI40" s="130"/>
      <c r="AJ40" s="130"/>
      <c r="AK40" s="130"/>
      <c r="AL40" s="128" t="str">
        <f>P5</f>
        <v>ｔｓｕｎａｇｕ</v>
      </c>
      <c r="AM40" s="128"/>
      <c r="AN40" s="48"/>
      <c r="AO40" s="48"/>
      <c r="AP40" s="48"/>
      <c r="AQ40" s="48"/>
      <c r="AR40" s="48"/>
      <c r="AS40" s="48"/>
      <c r="BD40" s="29"/>
      <c r="BG40" s="48"/>
      <c r="BH40" s="48"/>
      <c r="BI40" s="47"/>
    </row>
    <row r="41" spans="1:64" ht="12" customHeight="1">
      <c r="A41" s="103"/>
      <c r="B41" s="103"/>
      <c r="C41" s="128"/>
      <c r="D41" s="128"/>
      <c r="E41" s="128"/>
      <c r="F41" s="128"/>
      <c r="G41" s="128"/>
      <c r="H41" s="128"/>
      <c r="I41" s="128"/>
      <c r="J41" s="128"/>
      <c r="K41" s="122"/>
      <c r="L41" s="123"/>
      <c r="M41" s="123"/>
      <c r="N41" s="124"/>
      <c r="O41" s="107">
        <v>15</v>
      </c>
      <c r="P41" s="138"/>
      <c r="Q41" s="67" t="str">
        <f t="shared" si="2"/>
        <v>〇</v>
      </c>
      <c r="R41" s="66" t="s">
        <v>140</v>
      </c>
      <c r="S41" s="65" t="str">
        <f t="shared" si="3"/>
        <v xml:space="preserve">  </v>
      </c>
      <c r="T41" s="107">
        <v>11</v>
      </c>
      <c r="U41" s="108"/>
      <c r="V41" s="64"/>
      <c r="W41" s="122"/>
      <c r="X41" s="123"/>
      <c r="Y41" s="124"/>
      <c r="Z41" s="128"/>
      <c r="AA41" s="128"/>
      <c r="AB41" s="128"/>
      <c r="AC41" s="128"/>
      <c r="AD41" s="128"/>
      <c r="AE41" s="128"/>
      <c r="AF41" s="128"/>
      <c r="AG41" s="132"/>
      <c r="AH41" s="133"/>
      <c r="AI41" s="133"/>
      <c r="AJ41" s="133"/>
      <c r="AK41" s="133"/>
      <c r="AL41" s="128"/>
      <c r="AM41" s="128"/>
      <c r="AN41" s="48"/>
      <c r="AO41" s="48"/>
      <c r="AP41" s="48"/>
      <c r="AQ41" s="48"/>
      <c r="AR41" s="48"/>
      <c r="AS41" s="48"/>
      <c r="BD41" s="29"/>
      <c r="BG41" s="48"/>
      <c r="BH41" s="48"/>
      <c r="BI41" s="47"/>
    </row>
    <row r="42" spans="1:64" ht="12" customHeight="1">
      <c r="A42" s="103"/>
      <c r="B42" s="103"/>
      <c r="C42" s="128"/>
      <c r="D42" s="128"/>
      <c r="E42" s="128"/>
      <c r="F42" s="128"/>
      <c r="G42" s="128"/>
      <c r="H42" s="128"/>
      <c r="I42" s="128"/>
      <c r="J42" s="128"/>
      <c r="K42" s="125"/>
      <c r="L42" s="126"/>
      <c r="M42" s="126"/>
      <c r="N42" s="127"/>
      <c r="O42" s="109"/>
      <c r="P42" s="110"/>
      <c r="Q42" s="63" t="str">
        <f t="shared" si="2"/>
        <v xml:space="preserve">  </v>
      </c>
      <c r="R42" s="62" t="s">
        <v>139</v>
      </c>
      <c r="S42" s="61" t="str">
        <f t="shared" si="3"/>
        <v xml:space="preserve">  </v>
      </c>
      <c r="T42" s="109"/>
      <c r="U42" s="111"/>
      <c r="V42" s="60"/>
      <c r="W42" s="125"/>
      <c r="X42" s="126"/>
      <c r="Y42" s="127"/>
      <c r="Z42" s="128"/>
      <c r="AA42" s="128"/>
      <c r="AB42" s="128"/>
      <c r="AC42" s="128"/>
      <c r="AD42" s="128"/>
      <c r="AE42" s="128"/>
      <c r="AF42" s="128"/>
      <c r="AG42" s="135"/>
      <c r="AH42" s="136"/>
      <c r="AI42" s="136"/>
      <c r="AJ42" s="136"/>
      <c r="AK42" s="136"/>
      <c r="AL42" s="128"/>
      <c r="AM42" s="128"/>
      <c r="AN42" s="48"/>
      <c r="AO42" s="48"/>
      <c r="AP42" s="48"/>
      <c r="AQ42" s="48"/>
      <c r="AR42" s="48"/>
      <c r="AS42" s="48"/>
      <c r="BD42" s="29"/>
      <c r="BG42" s="48"/>
      <c r="BH42" s="48"/>
      <c r="BI42" s="47"/>
    </row>
    <row r="43" spans="1:64" ht="12" customHeight="1">
      <c r="A43" s="48"/>
      <c r="B43" s="48"/>
      <c r="C43" s="37"/>
      <c r="D43" s="37"/>
      <c r="E43" s="37"/>
      <c r="F43" s="37"/>
      <c r="G43" s="37"/>
      <c r="H43" s="37"/>
      <c r="I43" s="37"/>
      <c r="J43" s="37"/>
      <c r="K43" s="50"/>
      <c r="L43" s="50"/>
      <c r="M43" s="50"/>
      <c r="N43" s="50"/>
      <c r="O43" s="51"/>
      <c r="P43" s="51"/>
      <c r="Q43" s="53"/>
      <c r="R43" s="36"/>
      <c r="S43" s="52"/>
      <c r="T43" s="51"/>
      <c r="U43" s="51"/>
      <c r="V43" s="51"/>
      <c r="W43" s="50"/>
      <c r="X43" s="50"/>
      <c r="Y43" s="50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48"/>
      <c r="AO43" s="48"/>
      <c r="AP43" s="48"/>
      <c r="AQ43" s="48"/>
      <c r="AR43" s="48"/>
      <c r="AS43" s="48"/>
      <c r="BD43" s="29"/>
      <c r="BG43" s="48"/>
      <c r="BH43" s="48"/>
      <c r="BI43" s="47"/>
    </row>
    <row r="44" spans="1:64" ht="12" customHeight="1">
      <c r="A44" s="48"/>
      <c r="B44" s="48"/>
      <c r="C44" s="37"/>
      <c r="D44" s="37"/>
      <c r="E44" s="37"/>
      <c r="F44" s="37"/>
      <c r="G44" s="37"/>
      <c r="H44" s="37"/>
      <c r="I44" s="37"/>
      <c r="J44" s="37"/>
      <c r="K44" s="50"/>
      <c r="L44" s="50"/>
      <c r="M44" s="50"/>
      <c r="N44" s="50"/>
      <c r="O44" s="51"/>
      <c r="P44" s="51"/>
      <c r="Q44" s="53"/>
      <c r="R44" s="36"/>
      <c r="S44" s="52"/>
      <c r="T44" s="51"/>
      <c r="U44" s="51"/>
      <c r="V44" s="51"/>
      <c r="W44" s="50"/>
      <c r="X44" s="50"/>
      <c r="Y44" s="50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48"/>
      <c r="AO44" s="48"/>
      <c r="AP44" s="48"/>
      <c r="AQ44" s="48"/>
      <c r="AR44" s="48"/>
      <c r="AS44" s="48"/>
      <c r="BD44" s="29"/>
      <c r="BG44" s="48"/>
      <c r="BH44" s="48"/>
      <c r="BI44" s="47"/>
    </row>
    <row r="45" spans="1:64" ht="18" customHeight="1">
      <c r="A45" s="102" t="s">
        <v>149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54"/>
    </row>
    <row r="46" spans="1:64" ht="3" customHeight="1">
      <c r="AN46" s="29"/>
    </row>
    <row r="47" spans="1:64" ht="18" customHeight="1">
      <c r="A47" s="103" t="s">
        <v>148</v>
      </c>
      <c r="B47" s="103"/>
      <c r="C47" s="103" t="s">
        <v>146</v>
      </c>
      <c r="D47" s="103"/>
      <c r="E47" s="103"/>
      <c r="F47" s="103"/>
      <c r="G47" s="103"/>
      <c r="H47" s="103"/>
      <c r="I47" s="103"/>
      <c r="J47" s="103"/>
      <c r="K47" s="104" t="s">
        <v>147</v>
      </c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Z47" s="103" t="s">
        <v>146</v>
      </c>
      <c r="AA47" s="103"/>
      <c r="AB47" s="103"/>
      <c r="AC47" s="103"/>
      <c r="AD47" s="103"/>
      <c r="AE47" s="103"/>
      <c r="AF47" s="103"/>
      <c r="AG47" s="104" t="s">
        <v>145</v>
      </c>
      <c r="AH47" s="105"/>
      <c r="AI47" s="105"/>
      <c r="AJ47" s="105"/>
      <c r="AK47" s="106"/>
      <c r="AL47" s="104" t="s">
        <v>30</v>
      </c>
      <c r="AM47" s="106"/>
      <c r="AN47" s="29"/>
      <c r="AO47" s="29"/>
      <c r="AP47" s="29"/>
      <c r="AQ47" s="29"/>
      <c r="AR47" s="29"/>
      <c r="AS47" s="29"/>
      <c r="BK47" s="54"/>
      <c r="BL47" s="54"/>
    </row>
    <row r="48" spans="1:64" ht="12" customHeight="1">
      <c r="A48" s="112">
        <v>11</v>
      </c>
      <c r="B48" s="113"/>
      <c r="C48" s="118" t="str">
        <f>AO6</f>
        <v>グッピー</v>
      </c>
      <c r="D48" s="118"/>
      <c r="E48" s="118"/>
      <c r="F48" s="118"/>
      <c r="G48" s="118"/>
      <c r="H48" s="118"/>
      <c r="I48" s="118"/>
      <c r="J48" s="118"/>
      <c r="K48" s="119">
        <v>12</v>
      </c>
      <c r="L48" s="120"/>
      <c r="M48" s="120"/>
      <c r="N48" s="121"/>
      <c r="O48" s="139">
        <v>12</v>
      </c>
      <c r="P48" s="140"/>
      <c r="Q48" s="71" t="str">
        <f t="shared" ref="Q48:Q62" si="4">IF(O48&gt;T48,"〇","  ")</f>
        <v xml:space="preserve">  </v>
      </c>
      <c r="R48" s="74" t="s">
        <v>142</v>
      </c>
      <c r="S48" s="69" t="str">
        <f t="shared" ref="S48:S62" si="5">IF(T48&gt;O48,"〇","  ")</f>
        <v>〇</v>
      </c>
      <c r="T48" s="139">
        <v>15</v>
      </c>
      <c r="U48" s="141"/>
      <c r="V48" s="59"/>
      <c r="W48" s="119">
        <f>COUNTIF(S48:S50,"〇")</f>
        <v>2</v>
      </c>
      <c r="X48" s="120"/>
      <c r="Y48" s="121"/>
      <c r="Z48" s="128" t="str">
        <f>'7コート結果'!AO5</f>
        <v>雅やか</v>
      </c>
      <c r="AA48" s="128"/>
      <c r="AB48" s="128"/>
      <c r="AC48" s="128"/>
      <c r="AD48" s="128"/>
      <c r="AE48" s="128"/>
      <c r="AF48" s="128"/>
      <c r="AG48" s="129"/>
      <c r="AH48" s="130"/>
      <c r="AI48" s="130"/>
      <c r="AJ48" s="130"/>
      <c r="AK48" s="130"/>
      <c r="AL48" s="128" t="s">
        <v>141</v>
      </c>
      <c r="AM48" s="128"/>
      <c r="AN48" s="48"/>
      <c r="AO48" s="48"/>
      <c r="AP48" s="48"/>
      <c r="AQ48" s="48"/>
      <c r="AR48" s="48"/>
      <c r="AS48" s="48"/>
      <c r="BK48" s="54"/>
      <c r="BL48" s="54"/>
    </row>
    <row r="49" spans="1:64" ht="12" customHeight="1">
      <c r="A49" s="114"/>
      <c r="B49" s="115"/>
      <c r="C49" s="118"/>
      <c r="D49" s="118"/>
      <c r="E49" s="118"/>
      <c r="F49" s="118"/>
      <c r="G49" s="118"/>
      <c r="H49" s="118"/>
      <c r="I49" s="118"/>
      <c r="J49" s="118"/>
      <c r="K49" s="122"/>
      <c r="L49" s="123"/>
      <c r="M49" s="123"/>
      <c r="N49" s="124"/>
      <c r="O49" s="107">
        <v>12</v>
      </c>
      <c r="P49" s="138"/>
      <c r="Q49" s="67" t="str">
        <f t="shared" si="4"/>
        <v xml:space="preserve">  </v>
      </c>
      <c r="R49" s="66" t="s">
        <v>140</v>
      </c>
      <c r="S49" s="65" t="str">
        <f t="shared" si="5"/>
        <v>〇</v>
      </c>
      <c r="T49" s="107">
        <v>15</v>
      </c>
      <c r="U49" s="108"/>
      <c r="V49" s="56" t="str">
        <f>IF(T49&gt;O49,"〇","  ")</f>
        <v>〇</v>
      </c>
      <c r="W49" s="122"/>
      <c r="X49" s="123"/>
      <c r="Y49" s="124"/>
      <c r="Z49" s="128"/>
      <c r="AA49" s="128"/>
      <c r="AB49" s="128"/>
      <c r="AC49" s="128"/>
      <c r="AD49" s="128"/>
      <c r="AE49" s="128"/>
      <c r="AF49" s="128"/>
      <c r="AG49" s="132"/>
      <c r="AH49" s="133"/>
      <c r="AI49" s="133"/>
      <c r="AJ49" s="133"/>
      <c r="AK49" s="133"/>
      <c r="AL49" s="128"/>
      <c r="AM49" s="128"/>
      <c r="AN49" s="48"/>
      <c r="AO49" s="48"/>
      <c r="AP49" s="48"/>
      <c r="AQ49" s="48"/>
      <c r="AR49" s="48"/>
      <c r="AS49" s="48"/>
      <c r="BK49" s="54"/>
      <c r="BL49" s="54"/>
    </row>
    <row r="50" spans="1:64" ht="12" customHeight="1">
      <c r="A50" s="114"/>
      <c r="B50" s="115"/>
      <c r="C50" s="118"/>
      <c r="D50" s="118"/>
      <c r="E50" s="118"/>
      <c r="F50" s="118"/>
      <c r="G50" s="118"/>
      <c r="H50" s="118"/>
      <c r="I50" s="118"/>
      <c r="J50" s="118"/>
      <c r="K50" s="125"/>
      <c r="L50" s="126"/>
      <c r="M50" s="126"/>
      <c r="N50" s="127"/>
      <c r="O50" s="109"/>
      <c r="P50" s="110"/>
      <c r="Q50" s="63" t="str">
        <f t="shared" si="4"/>
        <v xml:space="preserve">  </v>
      </c>
      <c r="R50" s="73" t="s">
        <v>139</v>
      </c>
      <c r="S50" s="61" t="str">
        <f t="shared" si="5"/>
        <v xml:space="preserve">  </v>
      </c>
      <c r="T50" s="109"/>
      <c r="U50" s="111"/>
      <c r="V50" s="58" t="str">
        <f>IF(T50&gt;O50,"〇","  ")</f>
        <v xml:space="preserve">  </v>
      </c>
      <c r="W50" s="125"/>
      <c r="X50" s="126"/>
      <c r="Y50" s="127"/>
      <c r="Z50" s="128"/>
      <c r="AA50" s="128"/>
      <c r="AB50" s="128"/>
      <c r="AC50" s="128"/>
      <c r="AD50" s="128"/>
      <c r="AE50" s="128"/>
      <c r="AF50" s="128"/>
      <c r="AG50" s="135"/>
      <c r="AH50" s="136"/>
      <c r="AI50" s="136"/>
      <c r="AJ50" s="136"/>
      <c r="AK50" s="136"/>
      <c r="AL50" s="128"/>
      <c r="AM50" s="128"/>
      <c r="AN50" s="48"/>
      <c r="AO50" s="48"/>
      <c r="AP50" s="48"/>
      <c r="AQ50" s="48"/>
      <c r="AR50" s="48"/>
      <c r="AS50" s="48"/>
      <c r="BK50" s="54"/>
      <c r="BL50" s="54"/>
    </row>
    <row r="51" spans="1:64" ht="12" customHeight="1">
      <c r="A51" s="114"/>
      <c r="B51" s="115"/>
      <c r="C51" s="118" t="str">
        <f>AO7</f>
        <v>ｔｓｕｎａｇｕ</v>
      </c>
      <c r="D51" s="118"/>
      <c r="E51" s="118"/>
      <c r="F51" s="118"/>
      <c r="G51" s="118"/>
      <c r="H51" s="118"/>
      <c r="I51" s="118"/>
      <c r="J51" s="118"/>
      <c r="K51" s="119">
        <f>COUNTIF(Q51:Q53,"〇")</f>
        <v>1</v>
      </c>
      <c r="L51" s="120"/>
      <c r="M51" s="120"/>
      <c r="N51" s="121"/>
      <c r="O51" s="139">
        <v>15</v>
      </c>
      <c r="P51" s="140"/>
      <c r="Q51" s="71" t="str">
        <f t="shared" si="4"/>
        <v>〇</v>
      </c>
      <c r="R51" s="70" t="s">
        <v>142</v>
      </c>
      <c r="S51" s="69" t="str">
        <f t="shared" si="5"/>
        <v xml:space="preserve">  </v>
      </c>
      <c r="T51" s="139">
        <v>13</v>
      </c>
      <c r="U51" s="141"/>
      <c r="V51" s="57"/>
      <c r="W51" s="119">
        <f>COUNTIF(S51:S53,"〇")</f>
        <v>2</v>
      </c>
      <c r="X51" s="120"/>
      <c r="Y51" s="121"/>
      <c r="Z51" s="128" t="str">
        <f>'7コート結果'!AO7</f>
        <v>メビウス</v>
      </c>
      <c r="AA51" s="128"/>
      <c r="AB51" s="128"/>
      <c r="AC51" s="128"/>
      <c r="AD51" s="128"/>
      <c r="AE51" s="128"/>
      <c r="AF51" s="128"/>
      <c r="AG51" s="129"/>
      <c r="AH51" s="130"/>
      <c r="AI51" s="130"/>
      <c r="AJ51" s="130"/>
      <c r="AK51" s="130"/>
      <c r="AL51" s="128" t="s">
        <v>144</v>
      </c>
      <c r="AM51" s="128"/>
      <c r="AN51" s="48"/>
      <c r="AO51" s="48"/>
      <c r="AP51" s="48"/>
      <c r="AQ51" s="48"/>
      <c r="AR51" s="48"/>
      <c r="AS51" s="48"/>
      <c r="BK51" s="54"/>
      <c r="BL51" s="54"/>
    </row>
    <row r="52" spans="1:64" ht="12" customHeight="1">
      <c r="A52" s="114"/>
      <c r="B52" s="115"/>
      <c r="C52" s="118"/>
      <c r="D52" s="118"/>
      <c r="E52" s="118"/>
      <c r="F52" s="118"/>
      <c r="G52" s="118"/>
      <c r="H52" s="118"/>
      <c r="I52" s="118"/>
      <c r="J52" s="118"/>
      <c r="K52" s="122"/>
      <c r="L52" s="123"/>
      <c r="M52" s="123"/>
      <c r="N52" s="124"/>
      <c r="O52" s="107">
        <v>14</v>
      </c>
      <c r="P52" s="138"/>
      <c r="Q52" s="67" t="str">
        <f t="shared" si="4"/>
        <v xml:space="preserve">  </v>
      </c>
      <c r="R52" s="66" t="s">
        <v>140</v>
      </c>
      <c r="S52" s="65" t="str">
        <f t="shared" si="5"/>
        <v>〇</v>
      </c>
      <c r="T52" s="107">
        <v>16</v>
      </c>
      <c r="U52" s="108"/>
      <c r="V52" s="56"/>
      <c r="W52" s="122"/>
      <c r="X52" s="123"/>
      <c r="Y52" s="124"/>
      <c r="Z52" s="128"/>
      <c r="AA52" s="128"/>
      <c r="AB52" s="128"/>
      <c r="AC52" s="128"/>
      <c r="AD52" s="128"/>
      <c r="AE52" s="128"/>
      <c r="AF52" s="128"/>
      <c r="AG52" s="132"/>
      <c r="AH52" s="133"/>
      <c r="AI52" s="133"/>
      <c r="AJ52" s="133"/>
      <c r="AK52" s="133"/>
      <c r="AL52" s="128"/>
      <c r="AM52" s="128"/>
      <c r="AN52" s="48"/>
      <c r="AO52" s="48"/>
      <c r="AP52" s="48"/>
      <c r="AQ52" s="48"/>
      <c r="AR52" s="48"/>
      <c r="AS52" s="48"/>
      <c r="BK52" s="54"/>
      <c r="BL52" s="54"/>
    </row>
    <row r="53" spans="1:64" ht="12" customHeight="1">
      <c r="A53" s="116"/>
      <c r="B53" s="117"/>
      <c r="C53" s="118"/>
      <c r="D53" s="118"/>
      <c r="E53" s="118"/>
      <c r="F53" s="118"/>
      <c r="G53" s="118"/>
      <c r="H53" s="118"/>
      <c r="I53" s="118"/>
      <c r="J53" s="118"/>
      <c r="K53" s="125"/>
      <c r="L53" s="126"/>
      <c r="M53" s="126"/>
      <c r="N53" s="127"/>
      <c r="O53" s="109">
        <v>13</v>
      </c>
      <c r="P53" s="110"/>
      <c r="Q53" s="63" t="str">
        <f t="shared" si="4"/>
        <v xml:space="preserve">  </v>
      </c>
      <c r="R53" s="62" t="s">
        <v>139</v>
      </c>
      <c r="S53" s="61" t="str">
        <f t="shared" si="5"/>
        <v>〇</v>
      </c>
      <c r="T53" s="109">
        <v>15</v>
      </c>
      <c r="U53" s="111"/>
      <c r="V53" s="55"/>
      <c r="W53" s="125"/>
      <c r="X53" s="126"/>
      <c r="Y53" s="127"/>
      <c r="Z53" s="128"/>
      <c r="AA53" s="128"/>
      <c r="AB53" s="128"/>
      <c r="AC53" s="128"/>
      <c r="AD53" s="128"/>
      <c r="AE53" s="128"/>
      <c r="AF53" s="128"/>
      <c r="AG53" s="135"/>
      <c r="AH53" s="136"/>
      <c r="AI53" s="136"/>
      <c r="AJ53" s="136"/>
      <c r="AK53" s="136"/>
      <c r="AL53" s="128"/>
      <c r="AM53" s="128"/>
      <c r="AN53" s="48"/>
      <c r="AO53" s="48"/>
      <c r="AP53" s="48"/>
      <c r="AQ53" s="48"/>
      <c r="AR53" s="48"/>
      <c r="AS53" s="48"/>
      <c r="BK53" s="54"/>
      <c r="BL53" s="54"/>
    </row>
    <row r="54" spans="1:64" ht="12" customHeight="1">
      <c r="A54" s="112">
        <v>12</v>
      </c>
      <c r="B54" s="113"/>
      <c r="C54" s="118" t="str">
        <f>AO5</f>
        <v>Ｐｈａｎｔｏｍ</v>
      </c>
      <c r="D54" s="118"/>
      <c r="E54" s="118"/>
      <c r="F54" s="118"/>
      <c r="G54" s="118"/>
      <c r="H54" s="118"/>
      <c r="I54" s="118"/>
      <c r="J54" s="118"/>
      <c r="K54" s="119">
        <f>COUNTIF(Q54:Q56,"〇")</f>
        <v>2</v>
      </c>
      <c r="L54" s="120"/>
      <c r="M54" s="120"/>
      <c r="N54" s="121"/>
      <c r="O54" s="139">
        <v>15</v>
      </c>
      <c r="P54" s="140"/>
      <c r="Q54" s="71" t="str">
        <f t="shared" si="4"/>
        <v>〇</v>
      </c>
      <c r="R54" s="70" t="s">
        <v>142</v>
      </c>
      <c r="S54" s="69" t="str">
        <f t="shared" si="5"/>
        <v xml:space="preserve">  </v>
      </c>
      <c r="T54" s="139">
        <v>12</v>
      </c>
      <c r="U54" s="141"/>
      <c r="V54" s="57"/>
      <c r="W54" s="119">
        <f>COUNTIF(S54:S56,"〇")</f>
        <v>0</v>
      </c>
      <c r="X54" s="120"/>
      <c r="Y54" s="121"/>
      <c r="Z54" s="128" t="str">
        <f>'7コート結果'!AO4</f>
        <v>排球倶楽部　鰻</v>
      </c>
      <c r="AA54" s="128"/>
      <c r="AB54" s="128"/>
      <c r="AC54" s="128"/>
      <c r="AD54" s="128"/>
      <c r="AE54" s="128"/>
      <c r="AF54" s="128"/>
      <c r="AG54" s="129"/>
      <c r="AH54" s="130"/>
      <c r="AI54" s="130"/>
      <c r="AJ54" s="130"/>
      <c r="AK54" s="130"/>
      <c r="AL54" s="128" t="s">
        <v>141</v>
      </c>
      <c r="AM54" s="128"/>
      <c r="AN54" s="48"/>
      <c r="AO54" s="48"/>
      <c r="AP54" s="48"/>
      <c r="AQ54" s="48"/>
      <c r="AR54" s="48"/>
      <c r="AS54" s="48"/>
      <c r="BK54" s="54"/>
      <c r="BL54" s="54"/>
    </row>
    <row r="55" spans="1:64" ht="12" customHeight="1">
      <c r="A55" s="114"/>
      <c r="B55" s="115"/>
      <c r="C55" s="118"/>
      <c r="D55" s="118"/>
      <c r="E55" s="118"/>
      <c r="F55" s="118"/>
      <c r="G55" s="118"/>
      <c r="H55" s="118"/>
      <c r="I55" s="118"/>
      <c r="J55" s="118"/>
      <c r="K55" s="122"/>
      <c r="L55" s="123"/>
      <c r="M55" s="123"/>
      <c r="N55" s="124"/>
      <c r="O55" s="107">
        <v>16</v>
      </c>
      <c r="P55" s="138"/>
      <c r="Q55" s="67" t="str">
        <f t="shared" si="4"/>
        <v>〇</v>
      </c>
      <c r="R55" s="66" t="s">
        <v>140</v>
      </c>
      <c r="S55" s="65" t="str">
        <f t="shared" si="5"/>
        <v xml:space="preserve">  </v>
      </c>
      <c r="T55" s="107">
        <v>14</v>
      </c>
      <c r="U55" s="108"/>
      <c r="V55" s="56"/>
      <c r="W55" s="122"/>
      <c r="X55" s="123"/>
      <c r="Y55" s="124"/>
      <c r="Z55" s="128"/>
      <c r="AA55" s="128"/>
      <c r="AB55" s="128"/>
      <c r="AC55" s="128"/>
      <c r="AD55" s="128"/>
      <c r="AE55" s="128"/>
      <c r="AF55" s="128"/>
      <c r="AG55" s="132"/>
      <c r="AH55" s="133"/>
      <c r="AI55" s="133"/>
      <c r="AJ55" s="133"/>
      <c r="AK55" s="133"/>
      <c r="AL55" s="128"/>
      <c r="AM55" s="128"/>
      <c r="AN55" s="48"/>
      <c r="AO55" s="48"/>
      <c r="AP55" s="48"/>
      <c r="AQ55" s="48"/>
      <c r="AR55" s="48"/>
      <c r="AS55" s="48"/>
      <c r="BK55" s="54"/>
      <c r="BL55" s="54"/>
    </row>
    <row r="56" spans="1:64" ht="12" customHeight="1">
      <c r="A56" s="114"/>
      <c r="B56" s="115"/>
      <c r="C56" s="118"/>
      <c r="D56" s="118"/>
      <c r="E56" s="118"/>
      <c r="F56" s="118"/>
      <c r="G56" s="118"/>
      <c r="H56" s="118"/>
      <c r="I56" s="118"/>
      <c r="J56" s="118"/>
      <c r="K56" s="125"/>
      <c r="L56" s="126"/>
      <c r="M56" s="126"/>
      <c r="N56" s="127"/>
      <c r="O56" s="109"/>
      <c r="P56" s="110"/>
      <c r="Q56" s="63" t="str">
        <f t="shared" si="4"/>
        <v xml:space="preserve">  </v>
      </c>
      <c r="R56" s="62" t="s">
        <v>139</v>
      </c>
      <c r="S56" s="61" t="str">
        <f t="shared" si="5"/>
        <v xml:space="preserve">  </v>
      </c>
      <c r="T56" s="109"/>
      <c r="U56" s="111"/>
      <c r="V56" s="55"/>
      <c r="W56" s="125"/>
      <c r="X56" s="126"/>
      <c r="Y56" s="127"/>
      <c r="Z56" s="128"/>
      <c r="AA56" s="128"/>
      <c r="AB56" s="128"/>
      <c r="AC56" s="128"/>
      <c r="AD56" s="128"/>
      <c r="AE56" s="128"/>
      <c r="AF56" s="128"/>
      <c r="AG56" s="135"/>
      <c r="AH56" s="136"/>
      <c r="AI56" s="136"/>
      <c r="AJ56" s="136"/>
      <c r="AK56" s="136"/>
      <c r="AL56" s="128"/>
      <c r="AM56" s="128"/>
      <c r="AN56" s="48"/>
      <c r="AO56" s="48"/>
      <c r="AP56" s="48"/>
      <c r="AQ56" s="48"/>
      <c r="AR56" s="48"/>
      <c r="AS56" s="48"/>
      <c r="BK56" s="54"/>
      <c r="BL56" s="54"/>
    </row>
    <row r="57" spans="1:64" ht="12" customHeight="1">
      <c r="A57" s="114"/>
      <c r="B57" s="115"/>
      <c r="C57" s="118" t="str">
        <f>AO8</f>
        <v>ｏｒａｎｇｅ</v>
      </c>
      <c r="D57" s="118"/>
      <c r="E57" s="118"/>
      <c r="F57" s="118"/>
      <c r="G57" s="118"/>
      <c r="H57" s="118"/>
      <c r="I57" s="118"/>
      <c r="J57" s="118"/>
      <c r="K57" s="119">
        <f>COUNTIF(Q57:Q59,"〇")</f>
        <v>0</v>
      </c>
      <c r="L57" s="120"/>
      <c r="M57" s="120"/>
      <c r="N57" s="121"/>
      <c r="O57" s="139">
        <v>14</v>
      </c>
      <c r="P57" s="140"/>
      <c r="Q57" s="71" t="str">
        <f t="shared" si="4"/>
        <v xml:space="preserve">  </v>
      </c>
      <c r="R57" s="70" t="s">
        <v>142</v>
      </c>
      <c r="S57" s="69" t="str">
        <f t="shared" si="5"/>
        <v>〇</v>
      </c>
      <c r="T57" s="139">
        <v>16</v>
      </c>
      <c r="U57" s="141"/>
      <c r="V57" s="57"/>
      <c r="W57" s="119">
        <f>COUNTIF(S57:S59,"〇")</f>
        <v>2</v>
      </c>
      <c r="X57" s="120"/>
      <c r="Y57" s="121"/>
      <c r="Z57" s="128" t="str">
        <f>'7コート結果'!AO8</f>
        <v>ＴＥＩＤＡ</v>
      </c>
      <c r="AA57" s="128"/>
      <c r="AB57" s="128"/>
      <c r="AC57" s="128"/>
      <c r="AD57" s="128"/>
      <c r="AE57" s="128"/>
      <c r="AF57" s="128"/>
      <c r="AG57" s="129"/>
      <c r="AH57" s="130"/>
      <c r="AI57" s="130"/>
      <c r="AJ57" s="130"/>
      <c r="AK57" s="131"/>
      <c r="AL57" s="128" t="s">
        <v>143</v>
      </c>
      <c r="AM57" s="128"/>
      <c r="AN57" s="48"/>
      <c r="AO57" s="48"/>
      <c r="AP57" s="48"/>
      <c r="AQ57" s="48"/>
      <c r="AR57" s="48"/>
      <c r="AS57" s="48"/>
      <c r="BE57" s="143"/>
      <c r="BF57" s="143"/>
      <c r="BG57" s="54"/>
      <c r="BH57" s="54"/>
      <c r="BI57" s="54"/>
      <c r="BJ57" s="143"/>
      <c r="BK57" s="143"/>
      <c r="BL57" s="54"/>
    </row>
    <row r="58" spans="1:64" ht="12" customHeight="1">
      <c r="A58" s="114"/>
      <c r="B58" s="115"/>
      <c r="C58" s="118"/>
      <c r="D58" s="118"/>
      <c r="E58" s="118"/>
      <c r="F58" s="118"/>
      <c r="G58" s="118"/>
      <c r="H58" s="118"/>
      <c r="I58" s="118"/>
      <c r="J58" s="118"/>
      <c r="K58" s="122"/>
      <c r="L58" s="123"/>
      <c r="M58" s="123"/>
      <c r="N58" s="124"/>
      <c r="O58" s="107">
        <v>10</v>
      </c>
      <c r="P58" s="138"/>
      <c r="Q58" s="67" t="str">
        <f t="shared" si="4"/>
        <v xml:space="preserve">  </v>
      </c>
      <c r="R58" s="66" t="s">
        <v>140</v>
      </c>
      <c r="S58" s="65" t="str">
        <f t="shared" si="5"/>
        <v>〇</v>
      </c>
      <c r="T58" s="107">
        <v>15</v>
      </c>
      <c r="U58" s="108"/>
      <c r="V58" s="56"/>
      <c r="W58" s="122"/>
      <c r="X58" s="123"/>
      <c r="Y58" s="124"/>
      <c r="Z58" s="128"/>
      <c r="AA58" s="128"/>
      <c r="AB58" s="128"/>
      <c r="AC58" s="128"/>
      <c r="AD58" s="128"/>
      <c r="AE58" s="128"/>
      <c r="AF58" s="128"/>
      <c r="AG58" s="132"/>
      <c r="AH58" s="133"/>
      <c r="AI58" s="133"/>
      <c r="AJ58" s="133"/>
      <c r="AK58" s="134"/>
      <c r="AL58" s="128"/>
      <c r="AM58" s="128"/>
      <c r="AN58" s="48"/>
      <c r="AO58" s="48"/>
      <c r="AP58" s="48"/>
      <c r="AQ58" s="48"/>
      <c r="AR58" s="48"/>
      <c r="AS58" s="48"/>
      <c r="BE58" s="54"/>
      <c r="BF58" s="54"/>
      <c r="BG58" s="54"/>
      <c r="BH58" s="54"/>
      <c r="BI58" s="54"/>
      <c r="BJ58" s="54"/>
      <c r="BK58" s="54"/>
      <c r="BL58" s="54"/>
    </row>
    <row r="59" spans="1:64" ht="12" customHeight="1">
      <c r="A59" s="116"/>
      <c r="B59" s="117"/>
      <c r="C59" s="118"/>
      <c r="D59" s="118"/>
      <c r="E59" s="118"/>
      <c r="F59" s="118"/>
      <c r="G59" s="118"/>
      <c r="H59" s="118"/>
      <c r="I59" s="118"/>
      <c r="J59" s="118"/>
      <c r="K59" s="125"/>
      <c r="L59" s="126"/>
      <c r="M59" s="126"/>
      <c r="N59" s="127"/>
      <c r="O59" s="109"/>
      <c r="P59" s="110"/>
      <c r="Q59" s="63" t="str">
        <f t="shared" si="4"/>
        <v xml:space="preserve">  </v>
      </c>
      <c r="R59" s="62" t="s">
        <v>139</v>
      </c>
      <c r="S59" s="61" t="str">
        <f t="shared" si="5"/>
        <v xml:space="preserve">  </v>
      </c>
      <c r="T59" s="109"/>
      <c r="U59" s="111"/>
      <c r="V59" s="55"/>
      <c r="W59" s="125"/>
      <c r="X59" s="126"/>
      <c r="Y59" s="127"/>
      <c r="Z59" s="128"/>
      <c r="AA59" s="128"/>
      <c r="AB59" s="128"/>
      <c r="AC59" s="128"/>
      <c r="AD59" s="128"/>
      <c r="AE59" s="128"/>
      <c r="AF59" s="128"/>
      <c r="AG59" s="135"/>
      <c r="AH59" s="136"/>
      <c r="AI59" s="136"/>
      <c r="AJ59" s="136"/>
      <c r="AK59" s="137"/>
      <c r="AL59" s="128"/>
      <c r="AM59" s="128"/>
      <c r="AN59" s="48"/>
      <c r="AO59" s="48"/>
      <c r="AP59" s="48"/>
      <c r="AQ59" s="48"/>
      <c r="AR59" s="48"/>
      <c r="AS59" s="48"/>
      <c r="BE59" s="54"/>
      <c r="BF59" s="54"/>
      <c r="BG59" s="54"/>
      <c r="BH59" s="54"/>
      <c r="BI59" s="54"/>
      <c r="BJ59" s="54"/>
      <c r="BK59" s="54"/>
      <c r="BL59" s="54"/>
    </row>
    <row r="60" spans="1:64" ht="12" customHeight="1">
      <c r="A60" s="184">
        <v>13</v>
      </c>
      <c r="B60" s="184"/>
      <c r="C60" s="118" t="str">
        <f>AO4</f>
        <v>ＵＮＯ</v>
      </c>
      <c r="D60" s="118"/>
      <c r="E60" s="118"/>
      <c r="F60" s="118"/>
      <c r="G60" s="118"/>
      <c r="H60" s="118"/>
      <c r="I60" s="118"/>
      <c r="J60" s="118"/>
      <c r="K60" s="119">
        <f>COUNTIF(Q60:Q62,"〇")</f>
        <v>1</v>
      </c>
      <c r="L60" s="120"/>
      <c r="M60" s="120"/>
      <c r="N60" s="121"/>
      <c r="O60" s="139">
        <v>15</v>
      </c>
      <c r="P60" s="140"/>
      <c r="Q60" s="71" t="str">
        <f t="shared" si="4"/>
        <v>〇</v>
      </c>
      <c r="R60" s="70" t="s">
        <v>142</v>
      </c>
      <c r="S60" s="69" t="str">
        <f t="shared" si="5"/>
        <v xml:space="preserve">  </v>
      </c>
      <c r="T60" s="139">
        <v>10</v>
      </c>
      <c r="U60" s="141"/>
      <c r="V60" s="57"/>
      <c r="W60" s="119">
        <f>COUNTIF(S60:S62,"〇")</f>
        <v>2</v>
      </c>
      <c r="X60" s="120"/>
      <c r="Y60" s="121"/>
      <c r="Z60" s="128" t="str">
        <f>'7コート結果'!AO6</f>
        <v>Ｆｏｒｔｕｎａ</v>
      </c>
      <c r="AA60" s="128"/>
      <c r="AB60" s="128"/>
      <c r="AC60" s="128"/>
      <c r="AD60" s="128"/>
      <c r="AE60" s="128"/>
      <c r="AF60" s="128"/>
      <c r="AG60" s="129"/>
      <c r="AH60" s="130"/>
      <c r="AI60" s="130"/>
      <c r="AJ60" s="130"/>
      <c r="AK60" s="130"/>
      <c r="AL60" s="128" t="s">
        <v>141</v>
      </c>
      <c r="AM60" s="128"/>
      <c r="AN60" s="48"/>
      <c r="AO60" s="48"/>
      <c r="AP60" s="48"/>
      <c r="AQ60" s="48"/>
      <c r="AR60" s="48"/>
      <c r="AS60" s="48"/>
      <c r="BD60" s="54"/>
      <c r="BE60" s="142"/>
      <c r="BF60" s="142"/>
      <c r="BG60" s="142"/>
      <c r="BH60" s="142"/>
      <c r="BI60" s="142"/>
      <c r="BJ60" s="142"/>
      <c r="BK60" s="142"/>
      <c r="BL60" s="54"/>
    </row>
    <row r="61" spans="1:64" ht="12" customHeight="1">
      <c r="A61" s="184"/>
      <c r="B61" s="184"/>
      <c r="C61" s="118"/>
      <c r="D61" s="118"/>
      <c r="E61" s="118"/>
      <c r="F61" s="118"/>
      <c r="G61" s="118"/>
      <c r="H61" s="118"/>
      <c r="I61" s="118"/>
      <c r="J61" s="118"/>
      <c r="K61" s="122"/>
      <c r="L61" s="123"/>
      <c r="M61" s="123"/>
      <c r="N61" s="124"/>
      <c r="O61" s="107">
        <v>16</v>
      </c>
      <c r="P61" s="138"/>
      <c r="Q61" s="67" t="str">
        <f t="shared" si="4"/>
        <v xml:space="preserve">  </v>
      </c>
      <c r="R61" s="66" t="s">
        <v>140</v>
      </c>
      <c r="S61" s="65" t="str">
        <f t="shared" si="5"/>
        <v>〇</v>
      </c>
      <c r="T61" s="107">
        <v>17</v>
      </c>
      <c r="U61" s="108"/>
      <c r="V61" s="56"/>
      <c r="W61" s="122"/>
      <c r="X61" s="123"/>
      <c r="Y61" s="124"/>
      <c r="Z61" s="128"/>
      <c r="AA61" s="128"/>
      <c r="AB61" s="128"/>
      <c r="AC61" s="128"/>
      <c r="AD61" s="128"/>
      <c r="AE61" s="128"/>
      <c r="AF61" s="128"/>
      <c r="AG61" s="132"/>
      <c r="AH61" s="133"/>
      <c r="AI61" s="133"/>
      <c r="AJ61" s="133"/>
      <c r="AK61" s="133"/>
      <c r="AL61" s="128"/>
      <c r="AM61" s="128"/>
      <c r="AN61" s="48"/>
      <c r="AO61" s="48"/>
      <c r="AP61" s="48"/>
      <c r="AQ61" s="48"/>
      <c r="AR61" s="48"/>
      <c r="AS61" s="48"/>
      <c r="BD61" s="54"/>
      <c r="BE61" s="29"/>
      <c r="BF61" s="29"/>
      <c r="BG61" s="29"/>
      <c r="BH61" s="29"/>
      <c r="BI61" s="29"/>
      <c r="BJ61" s="29"/>
      <c r="BK61" s="29"/>
      <c r="BL61" s="54"/>
    </row>
    <row r="62" spans="1:64" ht="12" customHeight="1">
      <c r="A62" s="184"/>
      <c r="B62" s="184"/>
      <c r="C62" s="118"/>
      <c r="D62" s="118"/>
      <c r="E62" s="118"/>
      <c r="F62" s="118"/>
      <c r="G62" s="118"/>
      <c r="H62" s="118"/>
      <c r="I62" s="118"/>
      <c r="J62" s="118"/>
      <c r="K62" s="125"/>
      <c r="L62" s="126"/>
      <c r="M62" s="126"/>
      <c r="N62" s="127"/>
      <c r="O62" s="109">
        <v>14</v>
      </c>
      <c r="P62" s="110"/>
      <c r="Q62" s="63" t="str">
        <f t="shared" si="4"/>
        <v xml:space="preserve">  </v>
      </c>
      <c r="R62" s="62" t="s">
        <v>139</v>
      </c>
      <c r="S62" s="61" t="str">
        <f t="shared" si="5"/>
        <v>〇</v>
      </c>
      <c r="T62" s="109">
        <v>16</v>
      </c>
      <c r="U62" s="111"/>
      <c r="V62" s="55"/>
      <c r="W62" s="125"/>
      <c r="X62" s="126"/>
      <c r="Y62" s="127"/>
      <c r="Z62" s="128"/>
      <c r="AA62" s="128"/>
      <c r="AB62" s="128"/>
      <c r="AC62" s="128"/>
      <c r="AD62" s="128"/>
      <c r="AE62" s="128"/>
      <c r="AF62" s="128"/>
      <c r="AG62" s="135"/>
      <c r="AH62" s="136"/>
      <c r="AI62" s="136"/>
      <c r="AJ62" s="136"/>
      <c r="AK62" s="136"/>
      <c r="AL62" s="128"/>
      <c r="AM62" s="128"/>
      <c r="AN62" s="48"/>
      <c r="AO62" s="48"/>
      <c r="AP62" s="48"/>
      <c r="AQ62" s="48"/>
      <c r="AR62" s="48"/>
      <c r="AS62" s="48"/>
      <c r="BD62" s="54"/>
      <c r="BE62" s="29"/>
      <c r="BF62" s="29"/>
      <c r="BG62" s="29"/>
      <c r="BH62" s="29"/>
      <c r="BI62" s="29"/>
      <c r="BJ62" s="29"/>
      <c r="BK62" s="29"/>
      <c r="BL62" s="54"/>
    </row>
    <row r="63" spans="1:64" ht="12" customHeight="1">
      <c r="A63" s="48"/>
      <c r="B63" s="48"/>
      <c r="C63" s="37"/>
      <c r="D63" s="37"/>
      <c r="E63" s="37"/>
      <c r="F63" s="37"/>
      <c r="G63" s="37"/>
      <c r="H63" s="37"/>
      <c r="I63" s="37"/>
      <c r="J63" s="37"/>
      <c r="K63" s="50"/>
      <c r="L63" s="50"/>
      <c r="M63" s="50"/>
      <c r="N63" s="50"/>
      <c r="O63" s="51"/>
      <c r="P63" s="51"/>
      <c r="Q63" s="53"/>
      <c r="R63" s="36"/>
      <c r="S63" s="52"/>
      <c r="T63" s="51"/>
      <c r="U63" s="51"/>
      <c r="V63" s="51"/>
      <c r="W63" s="50"/>
      <c r="X63" s="50"/>
      <c r="Y63" s="50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48"/>
      <c r="AO63" s="48"/>
      <c r="AP63" s="48"/>
      <c r="AQ63" s="48"/>
      <c r="AR63" s="48"/>
      <c r="AS63" s="48"/>
      <c r="BD63" s="29"/>
      <c r="BG63" s="48"/>
      <c r="BH63" s="48"/>
      <c r="BI63" s="47"/>
    </row>
    <row r="64" spans="1:64" ht="15" customHeight="1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9"/>
      <c r="Q64" s="49"/>
      <c r="S64" s="48"/>
      <c r="T64" s="49"/>
      <c r="U64" s="49"/>
      <c r="V64" s="49"/>
      <c r="W64" s="48"/>
      <c r="X64" s="48"/>
      <c r="Y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BD64" s="29"/>
      <c r="BG64" s="48"/>
      <c r="BH64" s="48"/>
      <c r="BI64" s="47"/>
    </row>
    <row r="65" spans="1:52" s="29" customFormat="1" ht="18" customHeight="1">
      <c r="A65" s="102" t="s">
        <v>138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</row>
    <row r="66" spans="1:52" s="29" customFormat="1" ht="6" customHeight="1" thickBot="1">
      <c r="AH66" s="46"/>
    </row>
    <row r="67" spans="1:52" s="29" customFormat="1" ht="15" customHeight="1">
      <c r="A67" s="235"/>
      <c r="B67" s="151" t="s">
        <v>137</v>
      </c>
      <c r="C67" s="152"/>
      <c r="D67" s="153"/>
      <c r="E67" s="45"/>
      <c r="F67" s="159" t="str">
        <f>B71</f>
        <v>ＵＮＯ</v>
      </c>
      <c r="G67" s="160"/>
      <c r="H67" s="160"/>
      <c r="I67" s="160"/>
      <c r="J67" s="161"/>
      <c r="K67" s="168" t="str">
        <f>B77</f>
        <v>Ｐｈａｎｔｏｍ</v>
      </c>
      <c r="L67" s="160"/>
      <c r="M67" s="160"/>
      <c r="N67" s="160"/>
      <c r="O67" s="161"/>
      <c r="P67" s="168" t="str">
        <f>B83</f>
        <v>グッピー</v>
      </c>
      <c r="Q67" s="160"/>
      <c r="R67" s="160"/>
      <c r="S67" s="160"/>
      <c r="T67" s="161"/>
      <c r="U67" s="168" t="str">
        <f>B89</f>
        <v>ｔｓｕｎａｇｕ</v>
      </c>
      <c r="V67" s="160"/>
      <c r="W67" s="160"/>
      <c r="X67" s="160"/>
      <c r="Y67" s="161"/>
      <c r="Z67" s="171" t="str">
        <f>B95</f>
        <v>ｏｒａｎｇｅ</v>
      </c>
      <c r="AA67" s="172"/>
      <c r="AB67" s="172"/>
      <c r="AC67" s="172"/>
      <c r="AD67" s="173"/>
      <c r="AE67" s="151" t="s">
        <v>136</v>
      </c>
      <c r="AF67" s="152"/>
      <c r="AG67" s="178"/>
      <c r="AH67" s="181" t="s">
        <v>135</v>
      </c>
      <c r="AI67" s="152"/>
      <c r="AJ67" s="178"/>
      <c r="AK67" s="181" t="s">
        <v>134</v>
      </c>
      <c r="AL67" s="178"/>
      <c r="AM67" s="231" t="s">
        <v>133</v>
      </c>
    </row>
    <row r="68" spans="1:52" s="29" customFormat="1" ht="15" customHeight="1">
      <c r="A68" s="235"/>
      <c r="B68" s="154"/>
      <c r="C68" s="142"/>
      <c r="D68" s="155"/>
      <c r="F68" s="162"/>
      <c r="G68" s="163"/>
      <c r="H68" s="163"/>
      <c r="I68" s="163"/>
      <c r="J68" s="164"/>
      <c r="K68" s="169"/>
      <c r="L68" s="163"/>
      <c r="M68" s="163"/>
      <c r="N68" s="163"/>
      <c r="O68" s="164"/>
      <c r="P68" s="169"/>
      <c r="Q68" s="163"/>
      <c r="R68" s="163"/>
      <c r="S68" s="163"/>
      <c r="T68" s="164"/>
      <c r="U68" s="169"/>
      <c r="V68" s="163"/>
      <c r="W68" s="163"/>
      <c r="X68" s="163"/>
      <c r="Y68" s="164"/>
      <c r="Z68" s="132"/>
      <c r="AA68" s="133"/>
      <c r="AB68" s="133"/>
      <c r="AC68" s="133"/>
      <c r="AD68" s="174"/>
      <c r="AE68" s="154"/>
      <c r="AF68" s="142"/>
      <c r="AG68" s="179"/>
      <c r="AH68" s="182"/>
      <c r="AI68" s="142"/>
      <c r="AJ68" s="179"/>
      <c r="AK68" s="182"/>
      <c r="AL68" s="179"/>
      <c r="AM68" s="232"/>
    </row>
    <row r="69" spans="1:52" s="29" customFormat="1" ht="15" customHeight="1">
      <c r="A69" s="235"/>
      <c r="B69" s="154"/>
      <c r="C69" s="142"/>
      <c r="D69" s="155"/>
      <c r="F69" s="162"/>
      <c r="G69" s="163"/>
      <c r="H69" s="163"/>
      <c r="I69" s="163"/>
      <c r="J69" s="164"/>
      <c r="K69" s="169"/>
      <c r="L69" s="163"/>
      <c r="M69" s="163"/>
      <c r="N69" s="163"/>
      <c r="O69" s="164"/>
      <c r="P69" s="169"/>
      <c r="Q69" s="163"/>
      <c r="R69" s="163"/>
      <c r="S69" s="163"/>
      <c r="T69" s="164"/>
      <c r="U69" s="169"/>
      <c r="V69" s="163"/>
      <c r="W69" s="163"/>
      <c r="X69" s="163"/>
      <c r="Y69" s="164"/>
      <c r="Z69" s="132"/>
      <c r="AA69" s="133"/>
      <c r="AB69" s="133"/>
      <c r="AC69" s="133"/>
      <c r="AD69" s="174"/>
      <c r="AE69" s="154"/>
      <c r="AF69" s="142"/>
      <c r="AG69" s="179"/>
      <c r="AH69" s="182"/>
      <c r="AI69" s="142"/>
      <c r="AJ69" s="179"/>
      <c r="AK69" s="182"/>
      <c r="AL69" s="179"/>
      <c r="AM69" s="232"/>
      <c r="AO69" s="142" t="s">
        <v>132</v>
      </c>
      <c r="AP69" s="234" t="s">
        <v>131</v>
      </c>
    </row>
    <row r="70" spans="1:52" s="29" customFormat="1" ht="15" customHeight="1" thickBot="1">
      <c r="A70" s="235"/>
      <c r="B70" s="156"/>
      <c r="C70" s="157"/>
      <c r="D70" s="158"/>
      <c r="E70" s="44"/>
      <c r="F70" s="165"/>
      <c r="G70" s="166"/>
      <c r="H70" s="166"/>
      <c r="I70" s="166"/>
      <c r="J70" s="167"/>
      <c r="K70" s="170"/>
      <c r="L70" s="166"/>
      <c r="M70" s="166"/>
      <c r="N70" s="166"/>
      <c r="O70" s="167"/>
      <c r="P70" s="170"/>
      <c r="Q70" s="166"/>
      <c r="R70" s="166"/>
      <c r="S70" s="166"/>
      <c r="T70" s="167"/>
      <c r="U70" s="170"/>
      <c r="V70" s="166"/>
      <c r="W70" s="166"/>
      <c r="X70" s="166"/>
      <c r="Y70" s="167"/>
      <c r="Z70" s="175"/>
      <c r="AA70" s="176"/>
      <c r="AB70" s="176"/>
      <c r="AC70" s="176"/>
      <c r="AD70" s="177"/>
      <c r="AE70" s="156"/>
      <c r="AF70" s="157"/>
      <c r="AG70" s="180"/>
      <c r="AH70" s="183"/>
      <c r="AI70" s="157"/>
      <c r="AJ70" s="180"/>
      <c r="AK70" s="183"/>
      <c r="AL70" s="180"/>
      <c r="AM70" s="233"/>
      <c r="AO70" s="142"/>
      <c r="AP70" s="234"/>
    </row>
    <row r="71" spans="1:52" ht="18" customHeight="1">
      <c r="A71" s="235"/>
      <c r="B71" s="159" t="str">
        <f>C5</f>
        <v>ＵＮＯ</v>
      </c>
      <c r="C71" s="160"/>
      <c r="D71" s="236"/>
      <c r="E71" s="237" t="e">
        <f>IF($CB$133="A",CD135,IF($CB$133="B",CG135,CJ135))</f>
        <v>#REF!</v>
      </c>
      <c r="F71" s="238"/>
      <c r="G71" s="239"/>
      <c r="H71" s="239"/>
      <c r="I71" s="239"/>
      <c r="J71" s="240"/>
      <c r="K71" s="43">
        <f>COUNTIF(L74:L76,"○")</f>
        <v>2</v>
      </c>
      <c r="L71" s="43"/>
      <c r="M71" s="43" t="s">
        <v>130</v>
      </c>
      <c r="N71" s="43"/>
      <c r="O71" s="42">
        <f>COUNTIF(N74:N76,"○")</f>
        <v>0</v>
      </c>
      <c r="P71" s="43">
        <f>COUNTIF(Q74:Q76,"○")</f>
        <v>2</v>
      </c>
      <c r="Q71" s="43"/>
      <c r="R71" s="43" t="s">
        <v>129</v>
      </c>
      <c r="S71" s="43"/>
      <c r="T71" s="42">
        <f>COUNTIF(S74:S76,"○")</f>
        <v>0</v>
      </c>
      <c r="U71" s="43">
        <f>COUNTIF(V74:V76,"○")</f>
        <v>2</v>
      </c>
      <c r="V71" s="43"/>
      <c r="W71" s="43" t="s">
        <v>128</v>
      </c>
      <c r="X71" s="43"/>
      <c r="Y71" s="42">
        <f>COUNTIF(X74:X76,"○")</f>
        <v>0</v>
      </c>
      <c r="Z71" s="43">
        <f>COUNTIF(AA74:AA76,"○")</f>
        <v>2</v>
      </c>
      <c r="AA71" s="43"/>
      <c r="AB71" s="43" t="s">
        <v>127</v>
      </c>
      <c r="AC71" s="43"/>
      <c r="AD71" s="42">
        <f>COUNTIF(AC74:AC76,"○")</f>
        <v>0</v>
      </c>
      <c r="AE71" s="243">
        <f>COUNTIF(F72:AD72,"○")</f>
        <v>4</v>
      </c>
      <c r="AF71" s="228" t="s">
        <v>120</v>
      </c>
      <c r="AG71" s="150">
        <f>COUNTIF(J73:AD73,"○")</f>
        <v>0</v>
      </c>
      <c r="AH71" s="227">
        <f>IF(AJ75=0,10,AH75/AJ75)</f>
        <v>10</v>
      </c>
      <c r="AI71" s="228"/>
      <c r="AJ71" s="150"/>
      <c r="AK71" s="227"/>
      <c r="AL71" s="229">
        <f>SUM(F74:F76,K74:K76,P74:P76,U74:U76,Z74:Z76)/SUM(J74:J76,O74:O76,T74:T76,Y74:Y76,AD74:AD76)</f>
        <v>1.4457831325301205</v>
      </c>
      <c r="AM71" s="230">
        <f>IF(AO$109=AO$108,RANK(AY71,AY$71:AY$100,0),"")</f>
        <v>1</v>
      </c>
      <c r="AO71" s="28">
        <f>SUM(AE71:AG76)</f>
        <v>4</v>
      </c>
      <c r="AP71" s="28">
        <f>AQ71-AR71</f>
        <v>0</v>
      </c>
      <c r="AQ71" s="28">
        <f>SUM(F71:AD71)</f>
        <v>8</v>
      </c>
      <c r="AR71" s="28">
        <f>SUM(AH75:AJ76)</f>
        <v>8</v>
      </c>
      <c r="AT71" s="142">
        <f>RANK(AE71,AE$71:AE$100,1)</f>
        <v>5</v>
      </c>
      <c r="AU71" s="142">
        <f>RANK(AZ71,AZ$71:AZ$100,1)</f>
        <v>5</v>
      </c>
      <c r="AV71" s="142">
        <f>RANK(AL71,AL$71:AL$100,1)</f>
        <v>5</v>
      </c>
      <c r="AW71" s="142">
        <f>AT71*100</f>
        <v>500</v>
      </c>
      <c r="AX71" s="142">
        <f>AU71*10</f>
        <v>50</v>
      </c>
      <c r="AY71" s="142">
        <f>SUM(AV71:AX76)</f>
        <v>555</v>
      </c>
      <c r="AZ71" s="142">
        <f>AH71-AJ71</f>
        <v>10</v>
      </c>
    </row>
    <row r="72" spans="1:52" ht="13.5" hidden="1" customHeight="1">
      <c r="A72" s="235"/>
      <c r="B72" s="162"/>
      <c r="C72" s="163"/>
      <c r="D72" s="203"/>
      <c r="E72" s="208"/>
      <c r="F72" s="241"/>
      <c r="G72" s="214"/>
      <c r="H72" s="214"/>
      <c r="I72" s="214"/>
      <c r="J72" s="215"/>
      <c r="K72" s="36" t="str">
        <f>IF(K71&gt;O71,"○","　")</f>
        <v>○</v>
      </c>
      <c r="L72" s="36"/>
      <c r="M72" s="36"/>
      <c r="N72" s="36"/>
      <c r="O72" s="35"/>
      <c r="P72" s="36" t="str">
        <f>IF(P71&gt;T71,"○","　")</f>
        <v>○</v>
      </c>
      <c r="Q72" s="36"/>
      <c r="R72" s="36"/>
      <c r="S72" s="36"/>
      <c r="T72" s="35"/>
      <c r="U72" s="36" t="str">
        <f>IF(U71&gt;Y71,"○","　")</f>
        <v>○</v>
      </c>
      <c r="V72" s="36"/>
      <c r="W72" s="36"/>
      <c r="X72" s="36"/>
      <c r="Y72" s="35"/>
      <c r="Z72" s="36" t="str">
        <f>IF(Z71&gt;AD71,"○","　")</f>
        <v>○</v>
      </c>
      <c r="AA72" s="36"/>
      <c r="AB72" s="36"/>
      <c r="AC72" s="36"/>
      <c r="AD72" s="35"/>
      <c r="AE72" s="186"/>
      <c r="AF72" s="146"/>
      <c r="AG72" s="148"/>
      <c r="AH72" s="144"/>
      <c r="AI72" s="146"/>
      <c r="AJ72" s="148"/>
      <c r="AK72" s="144"/>
      <c r="AL72" s="195"/>
      <c r="AM72" s="198"/>
      <c r="AT72" s="142"/>
      <c r="AU72" s="142"/>
      <c r="AV72" s="142"/>
      <c r="AW72" s="142"/>
      <c r="AX72" s="142"/>
      <c r="AY72" s="142"/>
      <c r="AZ72" s="142"/>
    </row>
    <row r="73" spans="1:52" ht="13.5" hidden="1" customHeight="1">
      <c r="A73" s="235"/>
      <c r="B73" s="162"/>
      <c r="C73" s="163"/>
      <c r="D73" s="203"/>
      <c r="E73" s="208"/>
      <c r="F73" s="241"/>
      <c r="G73" s="214"/>
      <c r="H73" s="214"/>
      <c r="I73" s="214"/>
      <c r="J73" s="215"/>
      <c r="K73" s="36"/>
      <c r="L73" s="36"/>
      <c r="M73" s="36"/>
      <c r="N73" s="36"/>
      <c r="O73" s="35" t="str">
        <f>IF(O71&gt;K71,"○","　")</f>
        <v>　</v>
      </c>
      <c r="P73" s="36"/>
      <c r="Q73" s="36"/>
      <c r="R73" s="36"/>
      <c r="S73" s="36"/>
      <c r="T73" s="35" t="str">
        <f>IF(T71&gt;P71,"○","　")</f>
        <v>　</v>
      </c>
      <c r="U73" s="36"/>
      <c r="V73" s="36"/>
      <c r="W73" s="36"/>
      <c r="X73" s="36"/>
      <c r="Y73" s="35" t="str">
        <f>IF(Y71&gt;U71,"○","　")</f>
        <v>　</v>
      </c>
      <c r="Z73" s="36"/>
      <c r="AA73" s="36"/>
      <c r="AB73" s="36"/>
      <c r="AC73" s="36"/>
      <c r="AD73" s="35" t="str">
        <f>IF(AD71&gt;Z71,"○","　")</f>
        <v>　</v>
      </c>
      <c r="AE73" s="186"/>
      <c r="AF73" s="146"/>
      <c r="AG73" s="148"/>
      <c r="AH73" s="144"/>
      <c r="AI73" s="146"/>
      <c r="AJ73" s="148"/>
      <c r="AK73" s="144"/>
      <c r="AL73" s="195"/>
      <c r="AM73" s="198"/>
      <c r="AT73" s="142"/>
      <c r="AU73" s="142"/>
      <c r="AV73" s="142"/>
      <c r="AW73" s="142"/>
      <c r="AX73" s="142"/>
      <c r="AY73" s="142"/>
      <c r="AZ73" s="142"/>
    </row>
    <row r="74" spans="1:52" ht="18" customHeight="1">
      <c r="A74" s="235"/>
      <c r="B74" s="162"/>
      <c r="C74" s="163"/>
      <c r="D74" s="203"/>
      <c r="E74" s="208"/>
      <c r="F74" s="241"/>
      <c r="G74" s="214"/>
      <c r="H74" s="214"/>
      <c r="I74" s="214"/>
      <c r="J74" s="215"/>
      <c r="K74" s="36">
        <f>O12</f>
        <v>15</v>
      </c>
      <c r="L74" s="36" t="str">
        <f>IF(K74&gt;O74,"○","　")</f>
        <v>○</v>
      </c>
      <c r="M74" s="36" t="s">
        <v>120</v>
      </c>
      <c r="N74" s="36" t="str">
        <f>IF(O74&gt;K74,"○","　")</f>
        <v>　</v>
      </c>
      <c r="O74" s="35">
        <f>T12</f>
        <v>12</v>
      </c>
      <c r="P74" s="36">
        <f>O27</f>
        <v>15</v>
      </c>
      <c r="Q74" s="36" t="str">
        <f>IF(P74&gt;T74,"○","　")</f>
        <v>○</v>
      </c>
      <c r="R74" s="36" t="s">
        <v>120</v>
      </c>
      <c r="S74" s="36" t="str">
        <f>IF(T74&gt;P74,"○","　")</f>
        <v>　</v>
      </c>
      <c r="T74" s="35">
        <f>T27</f>
        <v>12</v>
      </c>
      <c r="U74" s="36">
        <f>O37</f>
        <v>15</v>
      </c>
      <c r="V74" s="36" t="str">
        <f>IF(U74&gt;Y74,"○","　")</f>
        <v>○</v>
      </c>
      <c r="W74" s="36" t="s">
        <v>120</v>
      </c>
      <c r="X74" s="36" t="str">
        <f>IF(Y74&gt;U74,"○","　")</f>
        <v>　</v>
      </c>
      <c r="Y74" s="35">
        <f>T37</f>
        <v>10</v>
      </c>
      <c r="Z74" s="36">
        <f>O18</f>
        <v>15</v>
      </c>
      <c r="AA74" s="36" t="str">
        <f>IF(Z74&gt;AD74,"○","　")</f>
        <v>○</v>
      </c>
      <c r="AB74" s="36" t="s">
        <v>120</v>
      </c>
      <c r="AC74" s="36" t="str">
        <f>IF(AD74&gt;Z74,"○","　")</f>
        <v>　</v>
      </c>
      <c r="AD74" s="35">
        <f>T18</f>
        <v>7</v>
      </c>
      <c r="AE74" s="186"/>
      <c r="AF74" s="146"/>
      <c r="AG74" s="148"/>
      <c r="AH74" s="144"/>
      <c r="AI74" s="146"/>
      <c r="AJ74" s="148"/>
      <c r="AK74" s="144"/>
      <c r="AL74" s="195"/>
      <c r="AM74" s="198"/>
      <c r="AT74" s="142"/>
      <c r="AU74" s="142"/>
      <c r="AV74" s="142"/>
      <c r="AW74" s="142"/>
      <c r="AX74" s="142"/>
      <c r="AY74" s="142"/>
      <c r="AZ74" s="142"/>
    </row>
    <row r="75" spans="1:52" ht="18" customHeight="1">
      <c r="A75" s="235"/>
      <c r="B75" s="162"/>
      <c r="C75" s="163"/>
      <c r="D75" s="203"/>
      <c r="E75" s="208"/>
      <c r="F75" s="241"/>
      <c r="G75" s="214"/>
      <c r="H75" s="214"/>
      <c r="I75" s="214"/>
      <c r="J75" s="215"/>
      <c r="K75" s="36">
        <f>O13</f>
        <v>15</v>
      </c>
      <c r="L75" s="36" t="str">
        <f>IF(K75&gt;O75,"○","　")</f>
        <v>○</v>
      </c>
      <c r="M75" s="36" t="s">
        <v>119</v>
      </c>
      <c r="N75" s="36" t="str">
        <f>IF(O75&gt;K75,"○","　")</f>
        <v>　</v>
      </c>
      <c r="O75" s="35">
        <f>T13</f>
        <v>10</v>
      </c>
      <c r="P75" s="36">
        <f>O28</f>
        <v>15</v>
      </c>
      <c r="Q75" s="36" t="str">
        <f>IF(P75&gt;T75,"○","　")</f>
        <v>○</v>
      </c>
      <c r="R75" s="36" t="s">
        <v>119</v>
      </c>
      <c r="S75" s="36" t="str">
        <f>IF(T75&gt;P75,"○","　")</f>
        <v>　</v>
      </c>
      <c r="T75" s="35">
        <f>T28</f>
        <v>8</v>
      </c>
      <c r="U75" s="36">
        <f>O38</f>
        <v>15</v>
      </c>
      <c r="V75" s="36" t="str">
        <f>IF(U75&gt;Y75,"○","　")</f>
        <v>○</v>
      </c>
      <c r="W75" s="36" t="s">
        <v>119</v>
      </c>
      <c r="X75" s="36" t="str">
        <f>IF(Y75&gt;U75,"○","　")</f>
        <v>　</v>
      </c>
      <c r="Y75" s="35">
        <f>T38</f>
        <v>13</v>
      </c>
      <c r="Z75" s="36">
        <f>O19</f>
        <v>15</v>
      </c>
      <c r="AA75" s="36" t="str">
        <f>IF(Z75&gt;AD75,"○","　")</f>
        <v>○</v>
      </c>
      <c r="AB75" s="36" t="s">
        <v>119</v>
      </c>
      <c r="AC75" s="36" t="str">
        <f>IF(AD75&gt;Z75,"○","　")</f>
        <v>　</v>
      </c>
      <c r="AD75" s="35">
        <f>T19</f>
        <v>11</v>
      </c>
      <c r="AE75" s="186"/>
      <c r="AF75" s="146"/>
      <c r="AG75" s="148"/>
      <c r="AH75" s="144">
        <f>SUM(F71,K71,P71,U71,Z71)</f>
        <v>8</v>
      </c>
      <c r="AI75" s="146" t="s">
        <v>119</v>
      </c>
      <c r="AJ75" s="148">
        <f>SUM(J71,O71,T71,Y71,AD71)</f>
        <v>0</v>
      </c>
      <c r="AK75" s="144"/>
      <c r="AL75" s="195"/>
      <c r="AM75" s="198"/>
      <c r="AT75" s="142"/>
      <c r="AU75" s="142"/>
      <c r="AV75" s="142"/>
      <c r="AW75" s="142"/>
      <c r="AX75" s="142"/>
      <c r="AY75" s="142"/>
      <c r="AZ75" s="142"/>
    </row>
    <row r="76" spans="1:52" ht="18" customHeight="1">
      <c r="A76" s="235"/>
      <c r="B76" s="204"/>
      <c r="C76" s="205"/>
      <c r="D76" s="206"/>
      <c r="E76" s="209"/>
      <c r="F76" s="242"/>
      <c r="G76" s="217"/>
      <c r="H76" s="217"/>
      <c r="I76" s="217"/>
      <c r="J76" s="218"/>
      <c r="K76" s="36">
        <f>O14</f>
        <v>0</v>
      </c>
      <c r="L76" s="36" t="str">
        <f>IF(K76&gt;O76,"○","　")</f>
        <v>　</v>
      </c>
      <c r="M76" s="36" t="s">
        <v>119</v>
      </c>
      <c r="N76" s="36" t="str">
        <f>IF(O76&gt;K76,"○","　")</f>
        <v>　</v>
      </c>
      <c r="O76" s="35">
        <f>T14</f>
        <v>0</v>
      </c>
      <c r="P76" s="36">
        <f>O29</f>
        <v>0</v>
      </c>
      <c r="Q76" s="36" t="str">
        <f>IF(P76&gt;T76,"○","　")</f>
        <v>　</v>
      </c>
      <c r="R76" s="36" t="s">
        <v>119</v>
      </c>
      <c r="S76" s="36" t="str">
        <f>IF(T76&gt;P76,"○","　")</f>
        <v>　</v>
      </c>
      <c r="T76" s="35">
        <f>T29</f>
        <v>0</v>
      </c>
      <c r="U76" s="36">
        <f>O39</f>
        <v>0</v>
      </c>
      <c r="V76" s="36" t="str">
        <f>IF(U76&gt;Y76,"○","　")</f>
        <v>　</v>
      </c>
      <c r="W76" s="36" t="s">
        <v>119</v>
      </c>
      <c r="X76" s="36" t="str">
        <f>IF(Y76&gt;U76,"○","　")</f>
        <v>　</v>
      </c>
      <c r="Y76" s="35">
        <f>T39</f>
        <v>0</v>
      </c>
      <c r="Z76" s="36">
        <f>O20</f>
        <v>0</v>
      </c>
      <c r="AA76" s="36" t="str">
        <f>IF(Z76&gt;AD76,"○","　")</f>
        <v>　</v>
      </c>
      <c r="AB76" s="36" t="s">
        <v>119</v>
      </c>
      <c r="AC76" s="36" t="str">
        <f>IF(AD76&gt;Z76,"○","　")</f>
        <v>　</v>
      </c>
      <c r="AD76" s="35">
        <f>T20</f>
        <v>0</v>
      </c>
      <c r="AE76" s="219"/>
      <c r="AF76" s="147"/>
      <c r="AG76" s="149"/>
      <c r="AH76" s="145"/>
      <c r="AI76" s="147"/>
      <c r="AJ76" s="149"/>
      <c r="AK76" s="145"/>
      <c r="AL76" s="220"/>
      <c r="AM76" s="221"/>
      <c r="AT76" s="142"/>
      <c r="AU76" s="142"/>
      <c r="AV76" s="142"/>
      <c r="AW76" s="142"/>
      <c r="AX76" s="142"/>
      <c r="AY76" s="142"/>
      <c r="AZ76" s="142"/>
    </row>
    <row r="77" spans="1:52" ht="18" customHeight="1">
      <c r="A77" s="235"/>
      <c r="B77" s="200" t="str">
        <f>C6</f>
        <v>Ｐｈａｎｔｏｍ</v>
      </c>
      <c r="C77" s="201"/>
      <c r="D77" s="202"/>
      <c r="E77" s="207" t="e">
        <f>IF($CB$133="A",CD136,IF($CB$133="B",CG136,CJ136))</f>
        <v>#REF!</v>
      </c>
      <c r="F77" s="39">
        <f>COUNTIF(G80:G82,"○")</f>
        <v>0</v>
      </c>
      <c r="G77" s="39"/>
      <c r="H77" s="39" t="str">
        <f>M71</f>
        <v>①</v>
      </c>
      <c r="I77" s="39"/>
      <c r="J77" s="38">
        <f>COUNTIF(I80:I82,"○")</f>
        <v>2</v>
      </c>
      <c r="K77" s="210"/>
      <c r="L77" s="211"/>
      <c r="M77" s="211"/>
      <c r="N77" s="211"/>
      <c r="O77" s="212"/>
      <c r="P77" s="39">
        <f>COUNTIF(Q80:Q82,"○")</f>
        <v>2</v>
      </c>
      <c r="Q77" s="39"/>
      <c r="R77" s="39" t="s">
        <v>126</v>
      </c>
      <c r="S77" s="39"/>
      <c r="T77" s="38">
        <f>COUNTIF(S80:S82,"○")</f>
        <v>0</v>
      </c>
      <c r="U77" s="39">
        <f>COUNTIF(V80:V82,"○")</f>
        <v>2</v>
      </c>
      <c r="V77" s="39"/>
      <c r="W77" s="39" t="s">
        <v>125</v>
      </c>
      <c r="X77" s="39"/>
      <c r="Y77" s="38">
        <f>COUNTIF(X80:X82,"○")</f>
        <v>0</v>
      </c>
      <c r="Z77" s="39">
        <f>COUNTIF(AA80:AA82,"○")</f>
        <v>2</v>
      </c>
      <c r="AA77" s="39"/>
      <c r="AB77" s="39" t="s">
        <v>124</v>
      </c>
      <c r="AC77" s="39"/>
      <c r="AD77" s="38">
        <f>COUNTIF(AC80:AC82,"○")</f>
        <v>0</v>
      </c>
      <c r="AE77" s="185">
        <f>COUNTIF(F78:AD78,"○")</f>
        <v>3</v>
      </c>
      <c r="AF77" s="188" t="s">
        <v>119</v>
      </c>
      <c r="AG77" s="190">
        <f>COUNTIF(J79:AD79,"○")</f>
        <v>1</v>
      </c>
      <c r="AH77" s="192">
        <f>IF(AJ81=0,10,AH81/AJ81)</f>
        <v>3</v>
      </c>
      <c r="AI77" s="188"/>
      <c r="AJ77" s="190"/>
      <c r="AK77" s="192"/>
      <c r="AL77" s="194">
        <f>SUM(F80:F82,K80:K82,P80:P82,U80:U82,Z80:Z82)/SUM(J80:J82,O80:O82,T80:T82,Y80:Y82,AD80:AD82)</f>
        <v>1.1299999999999999</v>
      </c>
      <c r="AM77" s="197">
        <f>IF(AO$109=AO$108,RANK(AY77,AY$71:AY$100,0),"")</f>
        <v>2</v>
      </c>
      <c r="AO77" s="28">
        <f>SUM(AE77:AG82)</f>
        <v>4</v>
      </c>
      <c r="AP77" s="28">
        <f>AQ77-AR77</f>
        <v>0</v>
      </c>
      <c r="AQ77" s="28">
        <f>SUM(F77:AD77)</f>
        <v>8</v>
      </c>
      <c r="AR77" s="28">
        <f>SUM(AH81:AJ82)</f>
        <v>8</v>
      </c>
      <c r="AT77" s="142">
        <f>RANK(AE77,AE$71:AE$100,1)</f>
        <v>4</v>
      </c>
      <c r="AU77" s="142">
        <f>RANK(AZ77,AZ$71:AZ$100,1)</f>
        <v>4</v>
      </c>
      <c r="AV77" s="142">
        <f>RANK(AL77,AL$71:AL$100,1)</f>
        <v>4</v>
      </c>
      <c r="AW77" s="142">
        <f>AT77*100</f>
        <v>400</v>
      </c>
      <c r="AX77" s="142">
        <f>AU77*10</f>
        <v>40</v>
      </c>
      <c r="AY77" s="142">
        <f>SUM(AV77:AX82)</f>
        <v>444</v>
      </c>
      <c r="AZ77" s="142">
        <f>AH77-AJ77</f>
        <v>3</v>
      </c>
    </row>
    <row r="78" spans="1:52" ht="13.5" hidden="1" customHeight="1">
      <c r="A78" s="235"/>
      <c r="B78" s="162"/>
      <c r="C78" s="163"/>
      <c r="D78" s="203"/>
      <c r="E78" s="208"/>
      <c r="F78" s="36" t="str">
        <f>IF(F77&gt;J77,"○","　")</f>
        <v>　</v>
      </c>
      <c r="G78" s="36"/>
      <c r="H78" s="36"/>
      <c r="I78" s="36"/>
      <c r="J78" s="35"/>
      <c r="K78" s="213"/>
      <c r="L78" s="214"/>
      <c r="M78" s="214"/>
      <c r="N78" s="214"/>
      <c r="O78" s="215"/>
      <c r="P78" s="36" t="str">
        <f>IF(P77&gt;T77,"○","　")</f>
        <v>○</v>
      </c>
      <c r="Q78" s="36"/>
      <c r="R78" s="36"/>
      <c r="S78" s="36"/>
      <c r="T78" s="35"/>
      <c r="U78" s="36" t="str">
        <f>IF(U77&gt;Y77,"○","　")</f>
        <v>○</v>
      </c>
      <c r="V78" s="36"/>
      <c r="W78" s="36"/>
      <c r="X78" s="36"/>
      <c r="Y78" s="35"/>
      <c r="Z78" s="36" t="str">
        <f>IF(Z77&gt;AD77,"○","　")</f>
        <v>○</v>
      </c>
      <c r="AA78" s="36"/>
      <c r="AB78" s="36"/>
      <c r="AC78" s="36"/>
      <c r="AD78" s="35"/>
      <c r="AE78" s="186"/>
      <c r="AF78" s="146"/>
      <c r="AG78" s="148"/>
      <c r="AH78" s="144"/>
      <c r="AI78" s="146"/>
      <c r="AJ78" s="148"/>
      <c r="AK78" s="144"/>
      <c r="AL78" s="195"/>
      <c r="AM78" s="198"/>
      <c r="AT78" s="142"/>
      <c r="AU78" s="142"/>
      <c r="AV78" s="142"/>
      <c r="AW78" s="142"/>
      <c r="AX78" s="142"/>
      <c r="AY78" s="142"/>
      <c r="AZ78" s="142"/>
    </row>
    <row r="79" spans="1:52" ht="13.5" hidden="1" customHeight="1">
      <c r="A79" s="235"/>
      <c r="B79" s="162"/>
      <c r="C79" s="163"/>
      <c r="D79" s="203"/>
      <c r="E79" s="208"/>
      <c r="F79" s="36"/>
      <c r="G79" s="36"/>
      <c r="H79" s="36"/>
      <c r="I79" s="36"/>
      <c r="J79" s="35" t="str">
        <f>IF(J77&gt;F77,"○","　")</f>
        <v>○</v>
      </c>
      <c r="K79" s="213"/>
      <c r="L79" s="214"/>
      <c r="M79" s="214"/>
      <c r="N79" s="214"/>
      <c r="O79" s="215"/>
      <c r="P79" s="36"/>
      <c r="Q79" s="36"/>
      <c r="R79" s="36"/>
      <c r="S79" s="36"/>
      <c r="T79" s="35" t="str">
        <f>IF(T77&gt;P77,"○","　")</f>
        <v>　</v>
      </c>
      <c r="U79" s="36"/>
      <c r="V79" s="36"/>
      <c r="W79" s="36"/>
      <c r="X79" s="36"/>
      <c r="Y79" s="35" t="str">
        <f>IF(Y77&gt;U77,"○","　")</f>
        <v>　</v>
      </c>
      <c r="Z79" s="36"/>
      <c r="AA79" s="36"/>
      <c r="AB79" s="36"/>
      <c r="AC79" s="36"/>
      <c r="AD79" s="35" t="str">
        <f>IF(AD77&gt;Z77,"○","　")</f>
        <v>　</v>
      </c>
      <c r="AE79" s="186"/>
      <c r="AF79" s="146"/>
      <c r="AG79" s="148"/>
      <c r="AH79" s="144"/>
      <c r="AI79" s="146"/>
      <c r="AJ79" s="148"/>
      <c r="AK79" s="144"/>
      <c r="AL79" s="195"/>
      <c r="AM79" s="198"/>
      <c r="AT79" s="142"/>
      <c r="AU79" s="142"/>
      <c r="AV79" s="142"/>
      <c r="AW79" s="142"/>
      <c r="AX79" s="142"/>
      <c r="AY79" s="142"/>
      <c r="AZ79" s="142"/>
    </row>
    <row r="80" spans="1:52" ht="18" customHeight="1">
      <c r="A80" s="235"/>
      <c r="B80" s="162"/>
      <c r="C80" s="163"/>
      <c r="D80" s="203"/>
      <c r="E80" s="208"/>
      <c r="F80" s="36">
        <f>O74</f>
        <v>12</v>
      </c>
      <c r="G80" s="36" t="str">
        <f>IF(F80&gt;J80,"○","　")</f>
        <v>　</v>
      </c>
      <c r="H80" s="36" t="s">
        <v>119</v>
      </c>
      <c r="I80" s="36" t="str">
        <f>IF(J80&gt;F80,"○","　")</f>
        <v>○</v>
      </c>
      <c r="J80" s="35">
        <f>K74</f>
        <v>15</v>
      </c>
      <c r="K80" s="213"/>
      <c r="L80" s="214"/>
      <c r="M80" s="214"/>
      <c r="N80" s="214"/>
      <c r="O80" s="215"/>
      <c r="P80" s="36">
        <f>O21</f>
        <v>15</v>
      </c>
      <c r="Q80" s="36" t="str">
        <f>IF(P80&gt;T80,"○","　")</f>
        <v>○</v>
      </c>
      <c r="R80" s="36" t="s">
        <v>120</v>
      </c>
      <c r="S80" s="36" t="str">
        <f>IF(T80&gt;P80,"○","　")</f>
        <v>　</v>
      </c>
      <c r="T80" s="35">
        <f>T21</f>
        <v>12</v>
      </c>
      <c r="U80" s="36">
        <f>O31</f>
        <v>16</v>
      </c>
      <c r="V80" s="36" t="str">
        <f>IF(U80&gt;Y80,"○","　")</f>
        <v>○</v>
      </c>
      <c r="W80" s="36" t="s">
        <v>120</v>
      </c>
      <c r="X80" s="36" t="str">
        <f>IF(Y80&gt;U80,"○","　")</f>
        <v>　</v>
      </c>
      <c r="Y80" s="35">
        <f>T31</f>
        <v>14</v>
      </c>
      <c r="Z80" s="36">
        <f>O40</f>
        <v>15</v>
      </c>
      <c r="AA80" s="36" t="str">
        <f>IF(Z80&gt;AD80,"○","　")</f>
        <v>○</v>
      </c>
      <c r="AB80" s="36" t="s">
        <v>120</v>
      </c>
      <c r="AC80" s="36" t="str">
        <f>IF(AD80&gt;Z80,"○","　")</f>
        <v>　</v>
      </c>
      <c r="AD80" s="35">
        <f>T40</f>
        <v>10</v>
      </c>
      <c r="AE80" s="186"/>
      <c r="AF80" s="146"/>
      <c r="AG80" s="148"/>
      <c r="AH80" s="144"/>
      <c r="AI80" s="146"/>
      <c r="AJ80" s="148"/>
      <c r="AK80" s="144"/>
      <c r="AL80" s="195"/>
      <c r="AM80" s="198"/>
      <c r="AT80" s="142"/>
      <c r="AU80" s="142"/>
      <c r="AV80" s="142"/>
      <c r="AW80" s="142"/>
      <c r="AX80" s="142"/>
      <c r="AY80" s="142"/>
      <c r="AZ80" s="142"/>
    </row>
    <row r="81" spans="1:52" ht="18" customHeight="1">
      <c r="A81" s="235"/>
      <c r="B81" s="162"/>
      <c r="C81" s="163"/>
      <c r="D81" s="203"/>
      <c r="E81" s="208"/>
      <c r="F81" s="36">
        <f>O75</f>
        <v>10</v>
      </c>
      <c r="G81" s="36" t="str">
        <f>IF(F81&gt;J81,"○","　")</f>
        <v>　</v>
      </c>
      <c r="H81" s="36" t="s">
        <v>119</v>
      </c>
      <c r="I81" s="36" t="str">
        <f>IF(J81&gt;F81,"○","　")</f>
        <v>○</v>
      </c>
      <c r="J81" s="35">
        <f>K75</f>
        <v>15</v>
      </c>
      <c r="K81" s="213"/>
      <c r="L81" s="214"/>
      <c r="M81" s="214"/>
      <c r="N81" s="214"/>
      <c r="O81" s="215"/>
      <c r="P81" s="36">
        <f>O22</f>
        <v>15</v>
      </c>
      <c r="Q81" s="36" t="str">
        <f>IF(P81&gt;T81,"○","　")</f>
        <v>○</v>
      </c>
      <c r="R81" s="36" t="s">
        <v>119</v>
      </c>
      <c r="S81" s="36" t="str">
        <f>IF(T81&gt;P81,"○","　")</f>
        <v>　</v>
      </c>
      <c r="T81" s="35">
        <f>T22</f>
        <v>10</v>
      </c>
      <c r="U81" s="36">
        <f>O32</f>
        <v>15</v>
      </c>
      <c r="V81" s="36" t="str">
        <f>IF(U81&gt;Y81,"○","　")</f>
        <v>○</v>
      </c>
      <c r="W81" s="36" t="s">
        <v>119</v>
      </c>
      <c r="X81" s="36" t="str">
        <f>IF(Y81&gt;U81,"○","　")</f>
        <v>　</v>
      </c>
      <c r="Y81" s="35">
        <f>T32</f>
        <v>13</v>
      </c>
      <c r="Z81" s="36">
        <f>O41</f>
        <v>15</v>
      </c>
      <c r="AA81" s="36" t="str">
        <f>IF(Z81&gt;AD81,"○","　")</f>
        <v>○</v>
      </c>
      <c r="AB81" s="36" t="s">
        <v>119</v>
      </c>
      <c r="AC81" s="36" t="str">
        <f>IF(AD81&gt;Z81,"○","　")</f>
        <v>　</v>
      </c>
      <c r="AD81" s="35">
        <f>T41</f>
        <v>11</v>
      </c>
      <c r="AE81" s="186"/>
      <c r="AF81" s="146"/>
      <c r="AG81" s="148"/>
      <c r="AH81" s="144">
        <f>SUM(F77,K77,P77,U77,Z77)</f>
        <v>6</v>
      </c>
      <c r="AI81" s="146" t="s">
        <v>119</v>
      </c>
      <c r="AJ81" s="148">
        <f>SUM(J77,O77,T77,Y77,AD77)</f>
        <v>2</v>
      </c>
      <c r="AK81" s="144"/>
      <c r="AL81" s="195"/>
      <c r="AM81" s="198"/>
      <c r="AT81" s="142"/>
      <c r="AU81" s="142"/>
      <c r="AV81" s="142"/>
      <c r="AW81" s="142"/>
      <c r="AX81" s="142"/>
      <c r="AY81" s="142"/>
      <c r="AZ81" s="142"/>
    </row>
    <row r="82" spans="1:52" ht="18" customHeight="1">
      <c r="A82" s="235"/>
      <c r="B82" s="204"/>
      <c r="C82" s="205"/>
      <c r="D82" s="206"/>
      <c r="E82" s="209"/>
      <c r="F82" s="41">
        <f>O76</f>
        <v>0</v>
      </c>
      <c r="G82" s="41" t="str">
        <f>IF(F82&gt;J82,"○","　")</f>
        <v>　</v>
      </c>
      <c r="H82" s="41" t="s">
        <v>119</v>
      </c>
      <c r="I82" s="41" t="str">
        <f>IF(J82&gt;F82,"○","　")</f>
        <v>　</v>
      </c>
      <c r="J82" s="40">
        <f>K76</f>
        <v>0</v>
      </c>
      <c r="K82" s="216"/>
      <c r="L82" s="217"/>
      <c r="M82" s="217"/>
      <c r="N82" s="217"/>
      <c r="O82" s="218"/>
      <c r="P82" s="36">
        <f>O23</f>
        <v>0</v>
      </c>
      <c r="Q82" s="36" t="str">
        <f>IF(P82&gt;T82,"○","　")</f>
        <v>　</v>
      </c>
      <c r="R82" s="36" t="s">
        <v>119</v>
      </c>
      <c r="S82" s="36" t="str">
        <f>IF(T82&gt;P82,"○","　")</f>
        <v>　</v>
      </c>
      <c r="T82" s="35">
        <f>T23</f>
        <v>0</v>
      </c>
      <c r="U82" s="36">
        <f>O33</f>
        <v>0</v>
      </c>
      <c r="V82" s="36" t="str">
        <f>IF(U82&gt;Y82,"○","　")</f>
        <v>　</v>
      </c>
      <c r="W82" s="36" t="s">
        <v>119</v>
      </c>
      <c r="X82" s="36" t="str">
        <f>IF(Y82&gt;U82,"○","　")</f>
        <v>　</v>
      </c>
      <c r="Y82" s="35">
        <f>T33</f>
        <v>0</v>
      </c>
      <c r="Z82" s="36">
        <f>O42</f>
        <v>0</v>
      </c>
      <c r="AA82" s="36" t="str">
        <f>IF(Z82&gt;AD82,"○","　")</f>
        <v>　</v>
      </c>
      <c r="AB82" s="36" t="s">
        <v>119</v>
      </c>
      <c r="AC82" s="36" t="str">
        <f>IF(AD82&gt;Z82,"○","　")</f>
        <v>　</v>
      </c>
      <c r="AD82" s="35">
        <f>T42</f>
        <v>0</v>
      </c>
      <c r="AE82" s="219"/>
      <c r="AF82" s="147"/>
      <c r="AG82" s="149"/>
      <c r="AH82" s="145"/>
      <c r="AI82" s="147"/>
      <c r="AJ82" s="149"/>
      <c r="AK82" s="145"/>
      <c r="AL82" s="220"/>
      <c r="AM82" s="221"/>
      <c r="AT82" s="142"/>
      <c r="AU82" s="142"/>
      <c r="AV82" s="142"/>
      <c r="AW82" s="142"/>
      <c r="AX82" s="142"/>
      <c r="AY82" s="142"/>
      <c r="AZ82" s="142"/>
    </row>
    <row r="83" spans="1:52" ht="18" customHeight="1">
      <c r="A83" s="235"/>
      <c r="B83" s="200" t="str">
        <f>C7</f>
        <v>グッピー</v>
      </c>
      <c r="C83" s="201"/>
      <c r="D83" s="202"/>
      <c r="E83" s="207" t="e">
        <f>IF($CB$133="A",CD137,IF($CB$133="B",CG137,CJ137))</f>
        <v>#REF!</v>
      </c>
      <c r="F83" s="39">
        <f>COUNTIF(G86:G88,"○")</f>
        <v>0</v>
      </c>
      <c r="G83" s="39"/>
      <c r="H83" s="39" t="str">
        <f>R71</f>
        <v>⑥</v>
      </c>
      <c r="I83" s="39"/>
      <c r="J83" s="38">
        <f>COUNTIF(I86:I88,"○")</f>
        <v>2</v>
      </c>
      <c r="K83" s="39">
        <f>COUNTIF(L86:L88,"○")</f>
        <v>0</v>
      </c>
      <c r="L83" s="39"/>
      <c r="M83" s="39" t="str">
        <f>R77</f>
        <v>④</v>
      </c>
      <c r="N83" s="39"/>
      <c r="O83" s="38">
        <f>COUNTIF(N86:N88,"○")</f>
        <v>2</v>
      </c>
      <c r="P83" s="210"/>
      <c r="Q83" s="211"/>
      <c r="R83" s="211"/>
      <c r="S83" s="211"/>
      <c r="T83" s="212"/>
      <c r="U83" s="39">
        <f>COUNTIF(V86:V88,"○")</f>
        <v>2</v>
      </c>
      <c r="V83" s="39"/>
      <c r="W83" s="39" t="s">
        <v>123</v>
      </c>
      <c r="X83" s="39"/>
      <c r="Y83" s="38">
        <f>COUNTIF(X86:X88,"○")</f>
        <v>1</v>
      </c>
      <c r="Z83" s="39">
        <f>COUNTIF(AA86:AA88,"○")</f>
        <v>2</v>
      </c>
      <c r="AA83" s="39"/>
      <c r="AB83" s="39" t="s">
        <v>122</v>
      </c>
      <c r="AC83" s="39"/>
      <c r="AD83" s="38">
        <f>COUNTIF(AC86:AC88,"○")</f>
        <v>0</v>
      </c>
      <c r="AE83" s="185">
        <f>COUNTIF(F84:AD84,"○")</f>
        <v>2</v>
      </c>
      <c r="AF83" s="188" t="s">
        <v>119</v>
      </c>
      <c r="AG83" s="190">
        <f>COUNTIF(J85:AD85,"○")</f>
        <v>2</v>
      </c>
      <c r="AH83" s="192">
        <f>IF(AJ87=0,10,AH87/AJ87)</f>
        <v>0.8</v>
      </c>
      <c r="AI83" s="188"/>
      <c r="AJ83" s="190"/>
      <c r="AK83" s="192"/>
      <c r="AL83" s="194">
        <f>SUM(F86:F88,K86:K88,P86:P88,U86:U88,Z86:Z88)/SUM(J86:J88,O86:O88,T86:T88,Y86:Y88,AD86:AD88)</f>
        <v>0.91200000000000003</v>
      </c>
      <c r="AM83" s="197">
        <f>IF(AO$109=AO$108,RANK(AY83,AY$71:AY$100,0),"")</f>
        <v>3</v>
      </c>
      <c r="AO83" s="28">
        <f>SUM(AE83:AG88)</f>
        <v>4</v>
      </c>
      <c r="AP83" s="28">
        <f>AQ83-AR83</f>
        <v>0</v>
      </c>
      <c r="AQ83" s="28">
        <f>SUM(F83:AD83)</f>
        <v>9</v>
      </c>
      <c r="AR83" s="28">
        <f>SUM(AH87:AJ88)</f>
        <v>9</v>
      </c>
      <c r="AT83" s="142">
        <f>RANK(AE83,AE$71:AE$100,1)</f>
        <v>3</v>
      </c>
      <c r="AU83" s="142">
        <f>RANK(AZ83,AZ$71:AZ$100,1)</f>
        <v>3</v>
      </c>
      <c r="AV83" s="142">
        <f>RANK(AL83,AL$71:AL$100,1)</f>
        <v>3</v>
      </c>
      <c r="AW83" s="142">
        <f>AT83*100</f>
        <v>300</v>
      </c>
      <c r="AX83" s="142">
        <f>AU83*10</f>
        <v>30</v>
      </c>
      <c r="AY83" s="142">
        <f>SUM(AV83:AX88)</f>
        <v>333</v>
      </c>
      <c r="AZ83" s="142">
        <f>AH83-AJ83</f>
        <v>0.8</v>
      </c>
    </row>
    <row r="84" spans="1:52" ht="13.5" hidden="1" customHeight="1">
      <c r="A84" s="235"/>
      <c r="B84" s="162"/>
      <c r="C84" s="163"/>
      <c r="D84" s="203"/>
      <c r="E84" s="208"/>
      <c r="F84" s="36" t="str">
        <f>IF(F83&gt;J83,"○","　")</f>
        <v>　</v>
      </c>
      <c r="G84" s="36"/>
      <c r="H84" s="36"/>
      <c r="I84" s="36"/>
      <c r="J84" s="35"/>
      <c r="K84" s="36" t="str">
        <f>IF(K83&gt;O83,"○","　")</f>
        <v>　</v>
      </c>
      <c r="L84" s="36"/>
      <c r="M84" s="36"/>
      <c r="N84" s="36"/>
      <c r="O84" s="35"/>
      <c r="P84" s="213"/>
      <c r="Q84" s="214"/>
      <c r="R84" s="214"/>
      <c r="S84" s="214"/>
      <c r="T84" s="215"/>
      <c r="U84" s="36" t="str">
        <f>IF(U83&gt;Y83,"○","　")</f>
        <v>○</v>
      </c>
      <c r="V84" s="36"/>
      <c r="W84" s="36"/>
      <c r="X84" s="36"/>
      <c r="Y84" s="35"/>
      <c r="Z84" s="36" t="str">
        <f>IF(Z83&gt;AD83,"○","　")</f>
        <v>○</v>
      </c>
      <c r="AA84" s="36"/>
      <c r="AB84" s="36"/>
      <c r="AC84" s="36"/>
      <c r="AD84" s="35"/>
      <c r="AE84" s="186"/>
      <c r="AF84" s="146"/>
      <c r="AG84" s="148"/>
      <c r="AH84" s="144"/>
      <c r="AI84" s="146"/>
      <c r="AJ84" s="148"/>
      <c r="AK84" s="144"/>
      <c r="AL84" s="195"/>
      <c r="AM84" s="198"/>
      <c r="AT84" s="142"/>
      <c r="AU84" s="142"/>
      <c r="AV84" s="142"/>
      <c r="AW84" s="142"/>
      <c r="AX84" s="142"/>
      <c r="AY84" s="142"/>
      <c r="AZ84" s="142"/>
    </row>
    <row r="85" spans="1:52" ht="13.5" hidden="1" customHeight="1">
      <c r="A85" s="235"/>
      <c r="B85" s="162"/>
      <c r="C85" s="163"/>
      <c r="D85" s="203"/>
      <c r="E85" s="208"/>
      <c r="F85" s="36"/>
      <c r="G85" s="36"/>
      <c r="H85" s="36"/>
      <c r="I85" s="36"/>
      <c r="J85" s="35" t="str">
        <f>IF(J83&gt;F83,"○","　")</f>
        <v>○</v>
      </c>
      <c r="K85" s="36"/>
      <c r="L85" s="36"/>
      <c r="M85" s="36"/>
      <c r="N85" s="36"/>
      <c r="O85" s="35" t="str">
        <f>IF(O83&gt;K83,"○","　")</f>
        <v>○</v>
      </c>
      <c r="P85" s="213"/>
      <c r="Q85" s="214"/>
      <c r="R85" s="214"/>
      <c r="S85" s="214"/>
      <c r="T85" s="215"/>
      <c r="U85" s="36"/>
      <c r="V85" s="36"/>
      <c r="W85" s="36"/>
      <c r="X85" s="36"/>
      <c r="Y85" s="35" t="str">
        <f>IF(Y83&gt;U83,"○","　")</f>
        <v>　</v>
      </c>
      <c r="Z85" s="36"/>
      <c r="AA85" s="36"/>
      <c r="AB85" s="36"/>
      <c r="AC85" s="36"/>
      <c r="AD85" s="35" t="str">
        <f>IF(AD83&gt;Z83,"○","　")</f>
        <v>　</v>
      </c>
      <c r="AE85" s="186"/>
      <c r="AF85" s="146"/>
      <c r="AG85" s="148"/>
      <c r="AH85" s="144"/>
      <c r="AI85" s="146"/>
      <c r="AJ85" s="148"/>
      <c r="AK85" s="144"/>
      <c r="AL85" s="195"/>
      <c r="AM85" s="198"/>
      <c r="AT85" s="142"/>
      <c r="AU85" s="142"/>
      <c r="AV85" s="142"/>
      <c r="AW85" s="142"/>
      <c r="AX85" s="142"/>
      <c r="AY85" s="142"/>
      <c r="AZ85" s="142"/>
    </row>
    <row r="86" spans="1:52" ht="18" customHeight="1">
      <c r="A86" s="235"/>
      <c r="B86" s="162"/>
      <c r="C86" s="163"/>
      <c r="D86" s="203"/>
      <c r="E86" s="208"/>
      <c r="F86" s="36">
        <f>T74</f>
        <v>12</v>
      </c>
      <c r="G86" s="36" t="str">
        <f>IF(F86&gt;J86,"○","　")</f>
        <v>　</v>
      </c>
      <c r="H86" s="36" t="s">
        <v>119</v>
      </c>
      <c r="I86" s="36" t="str">
        <f>IF(J86&gt;F86,"○","　")</f>
        <v>○</v>
      </c>
      <c r="J86" s="35">
        <f>P74</f>
        <v>15</v>
      </c>
      <c r="K86" s="36">
        <f>T80</f>
        <v>12</v>
      </c>
      <c r="L86" s="36" t="str">
        <f>IF(K86&gt;O86,"○","　")</f>
        <v>　</v>
      </c>
      <c r="M86" s="36" t="s">
        <v>120</v>
      </c>
      <c r="N86" s="36" t="str">
        <f>IF(O86&gt;K86,"○","　")</f>
        <v>○</v>
      </c>
      <c r="O86" s="35">
        <f>P80</f>
        <v>15</v>
      </c>
      <c r="P86" s="213"/>
      <c r="Q86" s="214"/>
      <c r="R86" s="214"/>
      <c r="S86" s="214"/>
      <c r="T86" s="215"/>
      <c r="U86" s="36">
        <f>O15</f>
        <v>12</v>
      </c>
      <c r="V86" s="36" t="str">
        <f>IF(U86&gt;Y86,"○","　")</f>
        <v>　</v>
      </c>
      <c r="W86" s="36" t="s">
        <v>120</v>
      </c>
      <c r="X86" s="36" t="str">
        <f>IF(Y86&gt;U86,"○","　")</f>
        <v>○</v>
      </c>
      <c r="Y86" s="35">
        <f>T15</f>
        <v>15</v>
      </c>
      <c r="Z86" s="36">
        <f>O34</f>
        <v>15</v>
      </c>
      <c r="AA86" s="36" t="str">
        <f>IF(Z86&gt;AD86,"○","　")</f>
        <v>○</v>
      </c>
      <c r="AB86" s="36" t="s">
        <v>120</v>
      </c>
      <c r="AC86" s="36" t="str">
        <f>IF(AD86&gt;Z86,"○","　")</f>
        <v>　</v>
      </c>
      <c r="AD86" s="35">
        <f>T34</f>
        <v>13</v>
      </c>
      <c r="AE86" s="186"/>
      <c r="AF86" s="146"/>
      <c r="AG86" s="148"/>
      <c r="AH86" s="144"/>
      <c r="AI86" s="146"/>
      <c r="AJ86" s="148"/>
      <c r="AK86" s="144"/>
      <c r="AL86" s="195"/>
      <c r="AM86" s="198"/>
      <c r="AT86" s="142"/>
      <c r="AU86" s="142"/>
      <c r="AV86" s="142"/>
      <c r="AW86" s="142"/>
      <c r="AX86" s="142"/>
      <c r="AY86" s="142"/>
      <c r="AZ86" s="142"/>
    </row>
    <row r="87" spans="1:52" ht="18" customHeight="1">
      <c r="A87" s="235"/>
      <c r="B87" s="162"/>
      <c r="C87" s="163"/>
      <c r="D87" s="203"/>
      <c r="E87" s="208"/>
      <c r="F87" s="36">
        <f>T75</f>
        <v>8</v>
      </c>
      <c r="G87" s="36" t="str">
        <f>IF(F87&gt;J87,"○","　")</f>
        <v>　</v>
      </c>
      <c r="H87" s="36" t="s">
        <v>119</v>
      </c>
      <c r="I87" s="36" t="str">
        <f>IF(J87&gt;F87,"○","　")</f>
        <v>○</v>
      </c>
      <c r="J87" s="35">
        <f>P75</f>
        <v>15</v>
      </c>
      <c r="K87" s="36">
        <f>T81</f>
        <v>10</v>
      </c>
      <c r="L87" s="36" t="str">
        <f>IF(K87&gt;O87,"○","　")</f>
        <v>　</v>
      </c>
      <c r="M87" s="36" t="s">
        <v>119</v>
      </c>
      <c r="N87" s="36" t="str">
        <f>IF(O87&gt;K87,"○","　")</f>
        <v>○</v>
      </c>
      <c r="O87" s="35">
        <f>P81</f>
        <v>15</v>
      </c>
      <c r="P87" s="213"/>
      <c r="Q87" s="214"/>
      <c r="R87" s="214"/>
      <c r="S87" s="214"/>
      <c r="T87" s="215"/>
      <c r="U87" s="36">
        <f>O16</f>
        <v>15</v>
      </c>
      <c r="V87" s="36" t="str">
        <f>IF(U87&gt;Y87,"○","　")</f>
        <v>○</v>
      </c>
      <c r="W87" s="36" t="s">
        <v>119</v>
      </c>
      <c r="X87" s="36" t="str">
        <f>IF(Y87&gt;U87,"○","　")</f>
        <v>　</v>
      </c>
      <c r="Y87" s="35">
        <f>T16</f>
        <v>12</v>
      </c>
      <c r="Z87" s="36">
        <f>O35</f>
        <v>15</v>
      </c>
      <c r="AA87" s="36" t="str">
        <f>IF(Z87&gt;AD87,"○","　")</f>
        <v>○</v>
      </c>
      <c r="AB87" s="36" t="s">
        <v>119</v>
      </c>
      <c r="AC87" s="36" t="str">
        <f>IF(AD87&gt;Z87,"○","　")</f>
        <v>　</v>
      </c>
      <c r="AD87" s="35">
        <f>T35</f>
        <v>12</v>
      </c>
      <c r="AE87" s="186"/>
      <c r="AF87" s="146"/>
      <c r="AG87" s="148"/>
      <c r="AH87" s="144">
        <f>SUM(F83,K83,P83,U83,Z83)</f>
        <v>4</v>
      </c>
      <c r="AI87" s="146" t="s">
        <v>119</v>
      </c>
      <c r="AJ87" s="148">
        <f>SUM(J83,O83,T83,Y83,AD83)</f>
        <v>5</v>
      </c>
      <c r="AK87" s="144"/>
      <c r="AL87" s="195"/>
      <c r="AM87" s="198"/>
      <c r="AT87" s="142"/>
      <c r="AU87" s="142"/>
      <c r="AV87" s="142"/>
      <c r="AW87" s="142"/>
      <c r="AX87" s="142"/>
      <c r="AY87" s="142"/>
      <c r="AZ87" s="142"/>
    </row>
    <row r="88" spans="1:52" ht="18" customHeight="1">
      <c r="A88" s="235"/>
      <c r="B88" s="204"/>
      <c r="C88" s="205"/>
      <c r="D88" s="206"/>
      <c r="E88" s="209"/>
      <c r="F88" s="41">
        <f>T76</f>
        <v>0</v>
      </c>
      <c r="G88" s="41" t="str">
        <f>IF(F88&gt;J88,"○","　")</f>
        <v>　</v>
      </c>
      <c r="H88" s="41" t="s">
        <v>119</v>
      </c>
      <c r="I88" s="41" t="str">
        <f>IF(J88&gt;F88,"○","　")</f>
        <v>　</v>
      </c>
      <c r="J88" s="40">
        <f>P76</f>
        <v>0</v>
      </c>
      <c r="K88" s="41">
        <f>T82</f>
        <v>0</v>
      </c>
      <c r="L88" s="41" t="str">
        <f>IF(K88&gt;O88,"○","　")</f>
        <v>　</v>
      </c>
      <c r="M88" s="41" t="s">
        <v>119</v>
      </c>
      <c r="N88" s="41" t="str">
        <f>IF(O88&gt;K88,"○","　")</f>
        <v>　</v>
      </c>
      <c r="O88" s="40">
        <f>P82</f>
        <v>0</v>
      </c>
      <c r="P88" s="216"/>
      <c r="Q88" s="217"/>
      <c r="R88" s="217"/>
      <c r="S88" s="217"/>
      <c r="T88" s="218"/>
      <c r="U88" s="36">
        <f>O17</f>
        <v>15</v>
      </c>
      <c r="V88" s="36" t="str">
        <f>IF(U88&gt;Y88,"○","　")</f>
        <v>○</v>
      </c>
      <c r="W88" s="36" t="s">
        <v>119</v>
      </c>
      <c r="X88" s="36" t="str">
        <f>IF(Y88&gt;U88,"○","　")</f>
        <v>　</v>
      </c>
      <c r="Y88" s="35">
        <f>T17</f>
        <v>13</v>
      </c>
      <c r="Z88" s="36">
        <f>O36</f>
        <v>0</v>
      </c>
      <c r="AA88" s="36" t="str">
        <f>IF(Z88&gt;AD88,"○","　")</f>
        <v>　</v>
      </c>
      <c r="AB88" s="36" t="s">
        <v>119</v>
      </c>
      <c r="AC88" s="36" t="str">
        <f>IF(AD88&gt;Z88,"○","　")</f>
        <v>　</v>
      </c>
      <c r="AD88" s="35">
        <f>T36</f>
        <v>0</v>
      </c>
      <c r="AE88" s="219"/>
      <c r="AF88" s="147"/>
      <c r="AG88" s="149"/>
      <c r="AH88" s="145"/>
      <c r="AI88" s="147"/>
      <c r="AJ88" s="149"/>
      <c r="AK88" s="145"/>
      <c r="AL88" s="220"/>
      <c r="AM88" s="221"/>
      <c r="AT88" s="142"/>
      <c r="AU88" s="142"/>
      <c r="AV88" s="142"/>
      <c r="AW88" s="142"/>
      <c r="AX88" s="142"/>
      <c r="AY88" s="142"/>
      <c r="AZ88" s="142"/>
    </row>
    <row r="89" spans="1:52" ht="18" customHeight="1">
      <c r="A89" s="235"/>
      <c r="B89" s="200" t="str">
        <f>P5</f>
        <v>ｔｓｕｎａｇｕ</v>
      </c>
      <c r="C89" s="201"/>
      <c r="D89" s="202"/>
      <c r="E89" s="207" t="e">
        <f>IF($CB$133="A",CD138,IF($CB$133="B",CG138,CJ138))</f>
        <v>#REF!</v>
      </c>
      <c r="F89" s="39">
        <f>COUNTIF(G92:G94,"○")</f>
        <v>0</v>
      </c>
      <c r="G89" s="39"/>
      <c r="H89" s="39" t="str">
        <f>W71</f>
        <v>⑨</v>
      </c>
      <c r="I89" s="39"/>
      <c r="J89" s="38">
        <f>COUNTIF(I92:I94,"○")</f>
        <v>2</v>
      </c>
      <c r="K89" s="39">
        <f>COUNTIF(L92:L94,"○")</f>
        <v>0</v>
      </c>
      <c r="L89" s="39"/>
      <c r="M89" s="39" t="str">
        <f>W77</f>
        <v>⑦</v>
      </c>
      <c r="N89" s="39"/>
      <c r="O89" s="38">
        <f>COUNTIF(N92:N94,"○")</f>
        <v>2</v>
      </c>
      <c r="P89" s="39">
        <f>COUNTIF(Q92:Q94,"○")</f>
        <v>1</v>
      </c>
      <c r="Q89" s="39"/>
      <c r="R89" s="39" t="str">
        <f>W83</f>
        <v>②</v>
      </c>
      <c r="S89" s="39"/>
      <c r="T89" s="38">
        <f>COUNTIF(S92:S94,"○")</f>
        <v>2</v>
      </c>
      <c r="U89" s="210"/>
      <c r="V89" s="211"/>
      <c r="W89" s="211"/>
      <c r="X89" s="211"/>
      <c r="Y89" s="212"/>
      <c r="Z89" s="39">
        <f>COUNTIF(AA92:AA94,"○")</f>
        <v>0</v>
      </c>
      <c r="AA89" s="39"/>
      <c r="AB89" s="39" t="s">
        <v>121</v>
      </c>
      <c r="AC89" s="39"/>
      <c r="AD89" s="38">
        <f>COUNTIF(AC92:AC94,"○")</f>
        <v>2</v>
      </c>
      <c r="AE89" s="185">
        <f>COUNTIF(F90:AD90,"○")</f>
        <v>0</v>
      </c>
      <c r="AF89" s="188" t="s">
        <v>119</v>
      </c>
      <c r="AG89" s="190">
        <f>COUNTIF(J91:AD91,"○")</f>
        <v>4</v>
      </c>
      <c r="AH89" s="192">
        <f>IF(AJ93=0,10,AH93/AJ93)</f>
        <v>0.125</v>
      </c>
      <c r="AI89" s="188"/>
      <c r="AJ89" s="190"/>
      <c r="AK89" s="192"/>
      <c r="AL89" s="194">
        <f>SUM(F92:F94,K92:K94,P92:P94,Z92:Z94)/SUM(J92:J94,O92:O94,T92:T94,AD92:AD94)</f>
        <v>0.86466165413533835</v>
      </c>
      <c r="AM89" s="197">
        <f>IF(AO$109=AO$108,RANK(AY89,AY$71:AY$100,0),"")</f>
        <v>5</v>
      </c>
      <c r="AO89" s="28">
        <f>SUM(AE89:AG94)</f>
        <v>4</v>
      </c>
      <c r="AP89" s="28">
        <f>AQ89-AR89</f>
        <v>0</v>
      </c>
      <c r="AQ89" s="28">
        <f>SUM(F89:AD89)</f>
        <v>9</v>
      </c>
      <c r="AR89" s="28">
        <f>SUM(AH93:AJ94)</f>
        <v>9</v>
      </c>
      <c r="AT89" s="142">
        <f>RANK(AE89,AE$71:AE$100,1)</f>
        <v>1</v>
      </c>
      <c r="AU89" s="142">
        <f>RANK(AZ89,AZ$71:AZ$100,1)</f>
        <v>1</v>
      </c>
      <c r="AV89" s="142">
        <f>RANK(AL89,AL$71:AL$100,1)</f>
        <v>2</v>
      </c>
      <c r="AW89" s="142">
        <f>AT89*100</f>
        <v>100</v>
      </c>
      <c r="AX89" s="142">
        <f>AU89*10</f>
        <v>10</v>
      </c>
      <c r="AY89" s="142">
        <f>SUM(AV89:AX94)</f>
        <v>112</v>
      </c>
      <c r="AZ89" s="142">
        <f>AH89-AJ89</f>
        <v>0.125</v>
      </c>
    </row>
    <row r="90" spans="1:52" ht="13.5" hidden="1" customHeight="1">
      <c r="A90" s="235"/>
      <c r="B90" s="162"/>
      <c r="C90" s="163"/>
      <c r="D90" s="203"/>
      <c r="E90" s="208"/>
      <c r="F90" s="36" t="str">
        <f>IF(F89&gt;J89,"○","　")</f>
        <v>　</v>
      </c>
      <c r="G90" s="36"/>
      <c r="H90" s="36"/>
      <c r="I90" s="36"/>
      <c r="J90" s="35"/>
      <c r="K90" s="36" t="str">
        <f>IF(K89&gt;O89,"○","　")</f>
        <v>　</v>
      </c>
      <c r="L90" s="36"/>
      <c r="M90" s="36"/>
      <c r="N90" s="36"/>
      <c r="O90" s="35"/>
      <c r="P90" s="36" t="str">
        <f>IF(P89&gt;T89,"○","　")</f>
        <v>　</v>
      </c>
      <c r="Q90" s="36"/>
      <c r="R90" s="36"/>
      <c r="S90" s="36"/>
      <c r="T90" s="35"/>
      <c r="U90" s="213"/>
      <c r="V90" s="214"/>
      <c r="W90" s="214"/>
      <c r="X90" s="214"/>
      <c r="Y90" s="215"/>
      <c r="Z90" s="36" t="str">
        <f>IF(Z89&gt;AD89,"○","　")</f>
        <v>　</v>
      </c>
      <c r="AA90" s="36"/>
      <c r="AB90" s="36"/>
      <c r="AC90" s="36"/>
      <c r="AD90" s="35"/>
      <c r="AE90" s="186"/>
      <c r="AF90" s="146"/>
      <c r="AG90" s="148"/>
      <c r="AH90" s="144"/>
      <c r="AI90" s="146"/>
      <c r="AJ90" s="148"/>
      <c r="AK90" s="144"/>
      <c r="AL90" s="195"/>
      <c r="AM90" s="198"/>
      <c r="AT90" s="142"/>
      <c r="AU90" s="142"/>
      <c r="AV90" s="142"/>
      <c r="AW90" s="142"/>
      <c r="AX90" s="142"/>
      <c r="AY90" s="142"/>
      <c r="AZ90" s="142"/>
    </row>
    <row r="91" spans="1:52" ht="13.5" hidden="1" customHeight="1">
      <c r="A91" s="235"/>
      <c r="B91" s="162"/>
      <c r="C91" s="163"/>
      <c r="D91" s="203"/>
      <c r="E91" s="208"/>
      <c r="F91" s="36"/>
      <c r="G91" s="36"/>
      <c r="H91" s="36"/>
      <c r="I91" s="36"/>
      <c r="J91" s="35" t="str">
        <f>IF(J89&gt;F89,"○","　")</f>
        <v>○</v>
      </c>
      <c r="K91" s="36"/>
      <c r="L91" s="36"/>
      <c r="M91" s="36"/>
      <c r="N91" s="36"/>
      <c r="O91" s="35" t="str">
        <f>IF(O89&gt;K89,"○","　")</f>
        <v>○</v>
      </c>
      <c r="P91" s="36"/>
      <c r="Q91" s="36"/>
      <c r="R91" s="36"/>
      <c r="S91" s="36"/>
      <c r="T91" s="35" t="str">
        <f>IF(T89&gt;P89,"○","　")</f>
        <v>○</v>
      </c>
      <c r="U91" s="213"/>
      <c r="V91" s="214"/>
      <c r="W91" s="214"/>
      <c r="X91" s="214"/>
      <c r="Y91" s="215"/>
      <c r="Z91" s="36"/>
      <c r="AA91" s="36"/>
      <c r="AB91" s="36"/>
      <c r="AC91" s="36"/>
      <c r="AD91" s="35" t="str">
        <f>IF(AD89&gt;Z89,"○","　")</f>
        <v>○</v>
      </c>
      <c r="AE91" s="186"/>
      <c r="AF91" s="146"/>
      <c r="AG91" s="148"/>
      <c r="AH91" s="144"/>
      <c r="AI91" s="146"/>
      <c r="AJ91" s="148"/>
      <c r="AK91" s="144"/>
      <c r="AL91" s="195"/>
      <c r="AM91" s="198"/>
      <c r="AT91" s="142"/>
      <c r="AU91" s="142"/>
      <c r="AV91" s="142"/>
      <c r="AW91" s="142"/>
      <c r="AX91" s="142"/>
      <c r="AY91" s="142"/>
      <c r="AZ91" s="142"/>
    </row>
    <row r="92" spans="1:52" ht="18" customHeight="1">
      <c r="A92" s="235"/>
      <c r="B92" s="162"/>
      <c r="C92" s="163"/>
      <c r="D92" s="203"/>
      <c r="E92" s="208"/>
      <c r="F92" s="36">
        <f>Y74</f>
        <v>10</v>
      </c>
      <c r="G92" s="36" t="str">
        <f>IF(F92&gt;J92,"○","　")</f>
        <v>　</v>
      </c>
      <c r="H92" s="36" t="s">
        <v>119</v>
      </c>
      <c r="I92" s="36" t="str">
        <f>IF(J92&gt;F92,"○","　")</f>
        <v>○</v>
      </c>
      <c r="J92" s="35">
        <f>U74</f>
        <v>15</v>
      </c>
      <c r="K92" s="36">
        <f>Y80</f>
        <v>14</v>
      </c>
      <c r="L92" s="36" t="str">
        <f>IF(K92&gt;O92,"○","　")</f>
        <v>　</v>
      </c>
      <c r="M92" s="36" t="s">
        <v>120</v>
      </c>
      <c r="N92" s="36" t="str">
        <f>IF(O92&gt;K92,"○","　")</f>
        <v>○</v>
      </c>
      <c r="O92" s="35">
        <f>U80</f>
        <v>16</v>
      </c>
      <c r="P92" s="36">
        <f>Y86</f>
        <v>15</v>
      </c>
      <c r="Q92" s="36" t="str">
        <f>IF(P92&gt;T92,"○","　")</f>
        <v>○</v>
      </c>
      <c r="R92" s="36" t="s">
        <v>120</v>
      </c>
      <c r="S92" s="36" t="str">
        <f>IF(T92&gt;P92,"○","　")</f>
        <v>　</v>
      </c>
      <c r="T92" s="35">
        <f>U86</f>
        <v>12</v>
      </c>
      <c r="U92" s="213"/>
      <c r="V92" s="214"/>
      <c r="W92" s="214"/>
      <c r="X92" s="214"/>
      <c r="Y92" s="215"/>
      <c r="Z92" s="36">
        <f>O24</f>
        <v>12</v>
      </c>
      <c r="AA92" s="36" t="str">
        <f>IF(Z92&gt;AD92,"○","　")</f>
        <v>　</v>
      </c>
      <c r="AB92" s="36" t="s">
        <v>120</v>
      </c>
      <c r="AC92" s="36" t="str">
        <f>IF(AD92&gt;Z92,"○","　")</f>
        <v>○</v>
      </c>
      <c r="AD92" s="35">
        <f>T24</f>
        <v>15</v>
      </c>
      <c r="AE92" s="186"/>
      <c r="AF92" s="146"/>
      <c r="AG92" s="148"/>
      <c r="AH92" s="144"/>
      <c r="AI92" s="146"/>
      <c r="AJ92" s="148"/>
      <c r="AK92" s="144"/>
      <c r="AL92" s="195"/>
      <c r="AM92" s="198"/>
      <c r="AT92" s="142"/>
      <c r="AU92" s="142"/>
      <c r="AV92" s="142"/>
      <c r="AW92" s="142"/>
      <c r="AX92" s="142"/>
      <c r="AY92" s="142"/>
      <c r="AZ92" s="142"/>
    </row>
    <row r="93" spans="1:52" ht="18" customHeight="1">
      <c r="A93" s="235"/>
      <c r="B93" s="162"/>
      <c r="C93" s="163"/>
      <c r="D93" s="203"/>
      <c r="E93" s="208"/>
      <c r="F93" s="36">
        <f>Y75</f>
        <v>13</v>
      </c>
      <c r="G93" s="36" t="str">
        <f>IF(F93&gt;J93,"○","　")</f>
        <v>　</v>
      </c>
      <c r="H93" s="36" t="s">
        <v>119</v>
      </c>
      <c r="I93" s="36" t="str">
        <f>IF(J93&gt;F93,"○","　")</f>
        <v>○</v>
      </c>
      <c r="J93" s="35">
        <f>U75</f>
        <v>15</v>
      </c>
      <c r="K93" s="36">
        <f>Y81</f>
        <v>13</v>
      </c>
      <c r="L93" s="36" t="str">
        <f>IF(K93&gt;O93,"○","　")</f>
        <v>　</v>
      </c>
      <c r="M93" s="36" t="s">
        <v>119</v>
      </c>
      <c r="N93" s="36" t="str">
        <f>IF(O93&gt;K93,"○","　")</f>
        <v>○</v>
      </c>
      <c r="O93" s="35">
        <f>U81</f>
        <v>15</v>
      </c>
      <c r="P93" s="36">
        <f>Y87</f>
        <v>12</v>
      </c>
      <c r="Q93" s="36" t="str">
        <f>IF(P93&gt;T93,"○","　")</f>
        <v>　</v>
      </c>
      <c r="R93" s="36" t="s">
        <v>119</v>
      </c>
      <c r="S93" s="36" t="str">
        <f>IF(T93&gt;P93,"○","　")</f>
        <v>○</v>
      </c>
      <c r="T93" s="35">
        <f>U87</f>
        <v>15</v>
      </c>
      <c r="U93" s="213"/>
      <c r="V93" s="214"/>
      <c r="W93" s="214"/>
      <c r="X93" s="214"/>
      <c r="Y93" s="215"/>
      <c r="Z93" s="36">
        <f>O25</f>
        <v>13</v>
      </c>
      <c r="AA93" s="36" t="str">
        <f>IF(Z93&gt;AD93,"○","　")</f>
        <v>　</v>
      </c>
      <c r="AB93" s="36" t="s">
        <v>119</v>
      </c>
      <c r="AC93" s="36" t="str">
        <f>IF(AD93&gt;Z93,"○","　")</f>
        <v>○</v>
      </c>
      <c r="AD93" s="35">
        <f>T25</f>
        <v>15</v>
      </c>
      <c r="AE93" s="186"/>
      <c r="AF93" s="146"/>
      <c r="AG93" s="148"/>
      <c r="AH93" s="144">
        <f>SUM(F89,K89,P89,U89,Z89)</f>
        <v>1</v>
      </c>
      <c r="AI93" s="146" t="s">
        <v>119</v>
      </c>
      <c r="AJ93" s="148">
        <f>SUM(J89,O89,T89,Y89,AD89)</f>
        <v>8</v>
      </c>
      <c r="AK93" s="144"/>
      <c r="AL93" s="195"/>
      <c r="AM93" s="198"/>
      <c r="AT93" s="142"/>
      <c r="AU93" s="142"/>
      <c r="AV93" s="142"/>
      <c r="AW93" s="142"/>
      <c r="AX93" s="142"/>
      <c r="AY93" s="142"/>
      <c r="AZ93" s="142"/>
    </row>
    <row r="94" spans="1:52" ht="18" customHeight="1">
      <c r="A94" s="235"/>
      <c r="B94" s="204"/>
      <c r="C94" s="205"/>
      <c r="D94" s="206"/>
      <c r="E94" s="209"/>
      <c r="F94" s="41">
        <f>Y76</f>
        <v>0</v>
      </c>
      <c r="G94" s="41" t="str">
        <f>IF(F94&gt;J94,"○","　")</f>
        <v>　</v>
      </c>
      <c r="H94" s="41" t="s">
        <v>119</v>
      </c>
      <c r="I94" s="41" t="str">
        <f>IF(J94&gt;F94,"○","　")</f>
        <v>　</v>
      </c>
      <c r="J94" s="40">
        <f>U76</f>
        <v>0</v>
      </c>
      <c r="K94" s="41">
        <f>Y82</f>
        <v>0</v>
      </c>
      <c r="L94" s="41" t="str">
        <f>IF(K94&gt;O94,"○","　")</f>
        <v>　</v>
      </c>
      <c r="M94" s="41" t="s">
        <v>119</v>
      </c>
      <c r="N94" s="41" t="str">
        <f>IF(O94&gt;K94,"○","　")</f>
        <v>　</v>
      </c>
      <c r="O94" s="40">
        <f>U82</f>
        <v>0</v>
      </c>
      <c r="P94" s="41">
        <f>Y88</f>
        <v>13</v>
      </c>
      <c r="Q94" s="41" t="str">
        <f>IF(P94&gt;T94,"○","　")</f>
        <v>　</v>
      </c>
      <c r="R94" s="41" t="s">
        <v>119</v>
      </c>
      <c r="S94" s="41" t="str">
        <f>IF(T94&gt;P94,"○","　")</f>
        <v>○</v>
      </c>
      <c r="T94" s="40">
        <f>U88</f>
        <v>15</v>
      </c>
      <c r="U94" s="216"/>
      <c r="V94" s="217"/>
      <c r="W94" s="217"/>
      <c r="X94" s="217"/>
      <c r="Y94" s="218"/>
      <c r="Z94" s="36">
        <f>O26</f>
        <v>0</v>
      </c>
      <c r="AA94" s="36" t="str">
        <f>IF(Z94&gt;AD94,"○","　")</f>
        <v>　</v>
      </c>
      <c r="AB94" s="36" t="s">
        <v>119</v>
      </c>
      <c r="AC94" s="36" t="str">
        <f>IF(AD94&gt;Z94,"○","　")</f>
        <v>　</v>
      </c>
      <c r="AD94" s="35">
        <f>T26</f>
        <v>0</v>
      </c>
      <c r="AE94" s="219"/>
      <c r="AF94" s="147"/>
      <c r="AG94" s="149"/>
      <c r="AH94" s="145"/>
      <c r="AI94" s="147"/>
      <c r="AJ94" s="149"/>
      <c r="AK94" s="145"/>
      <c r="AL94" s="220"/>
      <c r="AM94" s="221"/>
      <c r="AT94" s="142"/>
      <c r="AU94" s="142"/>
      <c r="AV94" s="142"/>
      <c r="AW94" s="142"/>
      <c r="AX94" s="142"/>
      <c r="AY94" s="142"/>
      <c r="AZ94" s="142"/>
    </row>
    <row r="95" spans="1:52" ht="18" customHeight="1">
      <c r="A95" s="235"/>
      <c r="B95" s="222" t="str">
        <f>P6</f>
        <v>ｏｒａｎｇｅ</v>
      </c>
      <c r="C95" s="130"/>
      <c r="D95" s="223"/>
      <c r="E95" s="208" t="e">
        <f>IF($CB$133="A",CD139,IF($CB$133="B",CG139,CJ139))</f>
        <v>#REF!</v>
      </c>
      <c r="F95" s="39">
        <f>COUNTIF(G98:G100,"○")</f>
        <v>0</v>
      </c>
      <c r="G95" s="39"/>
      <c r="H95" s="39" t="str">
        <f>AB71</f>
        <v>③</v>
      </c>
      <c r="I95" s="39"/>
      <c r="J95" s="38">
        <f>COUNTIF(I98:I100,"○")</f>
        <v>2</v>
      </c>
      <c r="K95" s="39">
        <f>COUNTIF(L98:L100,"○")</f>
        <v>0</v>
      </c>
      <c r="L95" s="39"/>
      <c r="M95" s="39" t="str">
        <f>AB77</f>
        <v>⑩</v>
      </c>
      <c r="N95" s="39"/>
      <c r="O95" s="38">
        <f>COUNTIF(N98:N100,"○")</f>
        <v>2</v>
      </c>
      <c r="P95" s="39">
        <f>COUNTIF(Q98:Q100,"○")</f>
        <v>0</v>
      </c>
      <c r="Q95" s="39"/>
      <c r="R95" s="39" t="str">
        <f>AB83</f>
        <v>⑧</v>
      </c>
      <c r="S95" s="39"/>
      <c r="T95" s="38">
        <f>COUNTIF(S98:S100,"○")</f>
        <v>2</v>
      </c>
      <c r="U95" s="39">
        <f>COUNTIF(V98:V100,"○")</f>
        <v>2</v>
      </c>
      <c r="V95" s="39"/>
      <c r="W95" s="39" t="str">
        <f>AB89</f>
        <v>⑤</v>
      </c>
      <c r="X95" s="39"/>
      <c r="Y95" s="38">
        <f>COUNTIF(X98:X100,"○")</f>
        <v>0</v>
      </c>
      <c r="Z95" s="210"/>
      <c r="AA95" s="211"/>
      <c r="AB95" s="211"/>
      <c r="AC95" s="211"/>
      <c r="AD95" s="244"/>
      <c r="AE95" s="185">
        <f>COUNTIF(F96:AD96,"○")</f>
        <v>1</v>
      </c>
      <c r="AF95" s="188" t="s">
        <v>119</v>
      </c>
      <c r="AG95" s="190">
        <f>COUNTIF(J97:AD97,"○")</f>
        <v>3</v>
      </c>
      <c r="AH95" s="192">
        <f>IF(AJ99=0,10,AH99/AJ99)</f>
        <v>0.33333333333333331</v>
      </c>
      <c r="AI95" s="188"/>
      <c r="AJ95" s="190"/>
      <c r="AK95" s="192"/>
      <c r="AL95" s="194">
        <f>SUM(F98:F100,K98:K100,P98:P100,U98:U100,Z98:Z100)/SUM(J98:J100,O98:O100,T98:T100,Y98:Y100,AD98:AD100)</f>
        <v>0.81739130434782614</v>
      </c>
      <c r="AM95" s="197">
        <f>IF(AO$109=AO$108,RANK(AY95,AY$71:AY$100,0),"")</f>
        <v>4</v>
      </c>
      <c r="AO95" s="28">
        <f>SUM(AE95:AG100)</f>
        <v>4</v>
      </c>
      <c r="AP95" s="28">
        <f>AQ95-AR95</f>
        <v>0</v>
      </c>
      <c r="AQ95" s="28">
        <f>SUM(F95:AD95)</f>
        <v>8</v>
      </c>
      <c r="AR95" s="28">
        <f>SUM(AH99:AJ100)</f>
        <v>8</v>
      </c>
      <c r="AT95" s="142">
        <f>RANK(AE95,AE$71:AE$100,1)</f>
        <v>2</v>
      </c>
      <c r="AU95" s="142">
        <f>RANK(AZ95,AZ$71:AZ$100,1)</f>
        <v>2</v>
      </c>
      <c r="AV95" s="142">
        <f>RANK(AL95,AL$71:AL$100,1)</f>
        <v>1</v>
      </c>
      <c r="AW95" s="142">
        <f>AT95*100</f>
        <v>200</v>
      </c>
      <c r="AX95" s="142">
        <f>AU95*10</f>
        <v>20</v>
      </c>
      <c r="AY95" s="142">
        <f>SUM(AV95:AX100)</f>
        <v>221</v>
      </c>
      <c r="AZ95" s="142">
        <f>AH95-AJ95</f>
        <v>0.33333333333333331</v>
      </c>
    </row>
    <row r="96" spans="1:52" ht="13.5" hidden="1" customHeight="1">
      <c r="A96" s="235"/>
      <c r="B96" s="224"/>
      <c r="C96" s="133"/>
      <c r="D96" s="174"/>
      <c r="E96" s="208"/>
      <c r="F96" s="36" t="str">
        <f>IF(F95&gt;J95,"○","　")</f>
        <v>　</v>
      </c>
      <c r="G96" s="36"/>
      <c r="H96" s="36"/>
      <c r="I96" s="36"/>
      <c r="J96" s="35"/>
      <c r="K96" s="36" t="str">
        <f>IF(K95&gt;O95,"○","　")</f>
        <v>　</v>
      </c>
      <c r="L96" s="36"/>
      <c r="M96" s="36"/>
      <c r="N96" s="36"/>
      <c r="O96" s="35"/>
      <c r="P96" s="36" t="str">
        <f>IF(P95&gt;T95,"○","　")</f>
        <v>　</v>
      </c>
      <c r="Q96" s="36"/>
      <c r="R96" s="36"/>
      <c r="S96" s="36"/>
      <c r="T96" s="35"/>
      <c r="U96" s="36" t="str">
        <f>IF(U95&gt;Y95,"○","　")</f>
        <v>○</v>
      </c>
      <c r="V96" s="36"/>
      <c r="W96" s="36"/>
      <c r="X96" s="36"/>
      <c r="Y96" s="35"/>
      <c r="Z96" s="213"/>
      <c r="AA96" s="214"/>
      <c r="AB96" s="214"/>
      <c r="AC96" s="214"/>
      <c r="AD96" s="245"/>
      <c r="AE96" s="186"/>
      <c r="AF96" s="146"/>
      <c r="AG96" s="148"/>
      <c r="AH96" s="144"/>
      <c r="AI96" s="146"/>
      <c r="AJ96" s="148"/>
      <c r="AK96" s="144"/>
      <c r="AL96" s="195"/>
      <c r="AM96" s="198"/>
      <c r="AT96" s="142"/>
      <c r="AU96" s="142"/>
      <c r="AV96" s="142"/>
      <c r="AW96" s="142"/>
      <c r="AX96" s="142"/>
      <c r="AY96" s="142"/>
      <c r="AZ96" s="142"/>
    </row>
    <row r="97" spans="1:52" ht="13.5" hidden="1" customHeight="1">
      <c r="A97" s="235"/>
      <c r="B97" s="224"/>
      <c r="C97" s="133"/>
      <c r="D97" s="174"/>
      <c r="E97" s="208"/>
      <c r="F97" s="36"/>
      <c r="G97" s="36"/>
      <c r="H97" s="36"/>
      <c r="I97" s="36"/>
      <c r="J97" s="35" t="str">
        <f>IF(J95&gt;F95,"○","　")</f>
        <v>○</v>
      </c>
      <c r="K97" s="36"/>
      <c r="L97" s="36"/>
      <c r="M97" s="36"/>
      <c r="N97" s="36"/>
      <c r="O97" s="35" t="str">
        <f>IF(O95&gt;K95,"○","　")</f>
        <v>○</v>
      </c>
      <c r="P97" s="36"/>
      <c r="Q97" s="36"/>
      <c r="R97" s="36"/>
      <c r="S97" s="36"/>
      <c r="T97" s="35" t="str">
        <f>IF(T95&gt;P95,"○","　")</f>
        <v>○</v>
      </c>
      <c r="U97" s="36"/>
      <c r="V97" s="36"/>
      <c r="W97" s="36"/>
      <c r="X97" s="36"/>
      <c r="Y97" s="35" t="str">
        <f>IF(Y95&gt;U95,"○","　")</f>
        <v>　</v>
      </c>
      <c r="Z97" s="213"/>
      <c r="AA97" s="214"/>
      <c r="AB97" s="214"/>
      <c r="AC97" s="214"/>
      <c r="AD97" s="245"/>
      <c r="AE97" s="186"/>
      <c r="AF97" s="146"/>
      <c r="AG97" s="148"/>
      <c r="AH97" s="144"/>
      <c r="AI97" s="146"/>
      <c r="AJ97" s="148"/>
      <c r="AK97" s="144"/>
      <c r="AL97" s="195"/>
      <c r="AM97" s="198"/>
      <c r="AT97" s="142"/>
      <c r="AU97" s="142"/>
      <c r="AV97" s="142"/>
      <c r="AW97" s="142"/>
      <c r="AX97" s="142"/>
      <c r="AY97" s="142"/>
      <c r="AZ97" s="142"/>
    </row>
    <row r="98" spans="1:52" ht="18" customHeight="1">
      <c r="A98" s="235"/>
      <c r="B98" s="224"/>
      <c r="C98" s="133"/>
      <c r="D98" s="174"/>
      <c r="E98" s="208"/>
      <c r="F98" s="36">
        <f>AD74</f>
        <v>7</v>
      </c>
      <c r="G98" s="36" t="str">
        <f>IF(F98&gt;J98,"○","　")</f>
        <v>　</v>
      </c>
      <c r="H98" s="36" t="s">
        <v>120</v>
      </c>
      <c r="I98" s="36" t="str">
        <f>IF(J98&gt;F98,"○","　")</f>
        <v>○</v>
      </c>
      <c r="J98" s="35">
        <f>Z74</f>
        <v>15</v>
      </c>
      <c r="K98" s="36">
        <f>AD80</f>
        <v>10</v>
      </c>
      <c r="L98" s="36" t="str">
        <f>IF(K98&gt;O98,"○","　")</f>
        <v>　</v>
      </c>
      <c r="M98" s="36" t="s">
        <v>120</v>
      </c>
      <c r="N98" s="36" t="str">
        <f>IF(O98&gt;K98,"○","　")</f>
        <v>○</v>
      </c>
      <c r="O98" s="35">
        <f>Z80</f>
        <v>15</v>
      </c>
      <c r="P98" s="36">
        <f>AD86</f>
        <v>13</v>
      </c>
      <c r="Q98" s="36" t="str">
        <f>IF(P98&gt;T98,"○","　")</f>
        <v>　</v>
      </c>
      <c r="R98" s="36" t="s">
        <v>120</v>
      </c>
      <c r="S98" s="36" t="str">
        <f>IF(T98&gt;P98,"○","　")</f>
        <v>○</v>
      </c>
      <c r="T98" s="35">
        <f>Z86</f>
        <v>15</v>
      </c>
      <c r="U98" s="36">
        <f>AD92</f>
        <v>15</v>
      </c>
      <c r="V98" s="36" t="str">
        <f>IF(U98&gt;Y98,"○","　")</f>
        <v>○</v>
      </c>
      <c r="W98" s="36" t="s">
        <v>120</v>
      </c>
      <c r="X98" s="36" t="str">
        <f>IF(Y98&gt;U98,"○","　")</f>
        <v>　</v>
      </c>
      <c r="Y98" s="35">
        <f>Z92</f>
        <v>12</v>
      </c>
      <c r="Z98" s="213"/>
      <c r="AA98" s="214"/>
      <c r="AB98" s="214"/>
      <c r="AC98" s="214"/>
      <c r="AD98" s="245"/>
      <c r="AE98" s="186"/>
      <c r="AF98" s="146"/>
      <c r="AG98" s="148"/>
      <c r="AH98" s="144"/>
      <c r="AI98" s="146"/>
      <c r="AJ98" s="148"/>
      <c r="AK98" s="144"/>
      <c r="AL98" s="195"/>
      <c r="AM98" s="198"/>
      <c r="AT98" s="142"/>
      <c r="AU98" s="142"/>
      <c r="AV98" s="142"/>
      <c r="AW98" s="142"/>
      <c r="AX98" s="142"/>
      <c r="AY98" s="142"/>
      <c r="AZ98" s="142"/>
    </row>
    <row r="99" spans="1:52" ht="18" customHeight="1">
      <c r="A99" s="235"/>
      <c r="B99" s="224"/>
      <c r="C99" s="133"/>
      <c r="D99" s="174"/>
      <c r="E99" s="208"/>
      <c r="F99" s="36">
        <f>AD75</f>
        <v>11</v>
      </c>
      <c r="G99" s="36" t="str">
        <f>IF(F99&gt;J99,"○","　")</f>
        <v>　</v>
      </c>
      <c r="H99" s="36" t="s">
        <v>119</v>
      </c>
      <c r="I99" s="36" t="str">
        <f>IF(J99&gt;F99,"○","　")</f>
        <v>○</v>
      </c>
      <c r="J99" s="35">
        <f>Z75</f>
        <v>15</v>
      </c>
      <c r="K99" s="36">
        <f>AD81</f>
        <v>11</v>
      </c>
      <c r="L99" s="36" t="str">
        <f>IF(K99&gt;O99,"○","　")</f>
        <v>　</v>
      </c>
      <c r="M99" s="36" t="s">
        <v>119</v>
      </c>
      <c r="N99" s="36" t="str">
        <f>IF(O99&gt;K99,"○","　")</f>
        <v>○</v>
      </c>
      <c r="O99" s="35">
        <f>Z81</f>
        <v>15</v>
      </c>
      <c r="P99" s="36">
        <f>AD87</f>
        <v>12</v>
      </c>
      <c r="Q99" s="36" t="str">
        <f>IF(P99&gt;T99,"○","　")</f>
        <v>　</v>
      </c>
      <c r="R99" s="36" t="s">
        <v>119</v>
      </c>
      <c r="S99" s="36" t="str">
        <f>IF(T99&gt;P99,"○","　")</f>
        <v>○</v>
      </c>
      <c r="T99" s="35">
        <f>Z87</f>
        <v>15</v>
      </c>
      <c r="U99" s="36">
        <f>AD93</f>
        <v>15</v>
      </c>
      <c r="V99" s="36" t="str">
        <f>IF(U99&gt;Y99,"○","　")</f>
        <v>○</v>
      </c>
      <c r="W99" s="36" t="s">
        <v>119</v>
      </c>
      <c r="X99" s="36" t="str">
        <f>IF(Y99&gt;U99,"○","　")</f>
        <v>　</v>
      </c>
      <c r="Y99" s="35">
        <f>Z93</f>
        <v>13</v>
      </c>
      <c r="Z99" s="213"/>
      <c r="AA99" s="214"/>
      <c r="AB99" s="214"/>
      <c r="AC99" s="214"/>
      <c r="AD99" s="245"/>
      <c r="AE99" s="186"/>
      <c r="AF99" s="146"/>
      <c r="AG99" s="148"/>
      <c r="AH99" s="144">
        <f>SUM(F95,K95,P95,U95,Z95)</f>
        <v>2</v>
      </c>
      <c r="AI99" s="146" t="s">
        <v>119</v>
      </c>
      <c r="AJ99" s="148">
        <f>SUM(J95,O95,T95,Y95,AD95)</f>
        <v>6</v>
      </c>
      <c r="AK99" s="144"/>
      <c r="AL99" s="195"/>
      <c r="AM99" s="198"/>
      <c r="AT99" s="142"/>
      <c r="AU99" s="142"/>
      <c r="AV99" s="142"/>
      <c r="AW99" s="142"/>
      <c r="AX99" s="142"/>
      <c r="AY99" s="142"/>
      <c r="AZ99" s="142"/>
    </row>
    <row r="100" spans="1:52" ht="18" customHeight="1" thickBot="1">
      <c r="A100" s="235"/>
      <c r="B100" s="225"/>
      <c r="C100" s="176"/>
      <c r="D100" s="177"/>
      <c r="E100" s="226"/>
      <c r="F100" s="34">
        <f>AD76</f>
        <v>0</v>
      </c>
      <c r="G100" s="34" t="str">
        <f>IF(F100&gt;J100,"○","　")</f>
        <v>　</v>
      </c>
      <c r="H100" s="34" t="s">
        <v>119</v>
      </c>
      <c r="I100" s="34" t="str">
        <f>IF(J100&gt;F100,"○","　")</f>
        <v>　</v>
      </c>
      <c r="J100" s="33">
        <f>Z76</f>
        <v>0</v>
      </c>
      <c r="K100" s="34">
        <f>AD82</f>
        <v>0</v>
      </c>
      <c r="L100" s="34" t="str">
        <f>IF(K100&gt;O100,"○","　")</f>
        <v>　</v>
      </c>
      <c r="M100" s="34" t="s">
        <v>119</v>
      </c>
      <c r="N100" s="34" t="str">
        <f>IF(O100&gt;K100,"○","　")</f>
        <v>　</v>
      </c>
      <c r="O100" s="33">
        <f>Z82</f>
        <v>0</v>
      </c>
      <c r="P100" s="34">
        <f>AD88</f>
        <v>0</v>
      </c>
      <c r="Q100" s="34" t="str">
        <f>IF(P100&gt;T100,"○","　")</f>
        <v>　</v>
      </c>
      <c r="R100" s="34" t="s">
        <v>119</v>
      </c>
      <c r="S100" s="34" t="str">
        <f>IF(T100&gt;P100,"○","　")</f>
        <v>　</v>
      </c>
      <c r="T100" s="33">
        <f>Z88</f>
        <v>0</v>
      </c>
      <c r="U100" s="34">
        <f>AD94</f>
        <v>0</v>
      </c>
      <c r="V100" s="34" t="str">
        <f>IF(U100&gt;Y100,"○","　")</f>
        <v>　</v>
      </c>
      <c r="W100" s="34" t="s">
        <v>119</v>
      </c>
      <c r="X100" s="34" t="str">
        <f>IF(Y100&gt;U100,"○","　")</f>
        <v>　</v>
      </c>
      <c r="Y100" s="33">
        <f>Z94</f>
        <v>0</v>
      </c>
      <c r="Z100" s="246"/>
      <c r="AA100" s="247"/>
      <c r="AB100" s="247"/>
      <c r="AC100" s="247"/>
      <c r="AD100" s="248"/>
      <c r="AE100" s="187"/>
      <c r="AF100" s="189"/>
      <c r="AG100" s="191"/>
      <c r="AH100" s="193"/>
      <c r="AI100" s="189"/>
      <c r="AJ100" s="191"/>
      <c r="AK100" s="193"/>
      <c r="AL100" s="196"/>
      <c r="AM100" s="199"/>
      <c r="AT100" s="142"/>
      <c r="AU100" s="142"/>
      <c r="AV100" s="142"/>
      <c r="AW100" s="142"/>
      <c r="AX100" s="142"/>
      <c r="AY100" s="142"/>
      <c r="AZ100" s="142"/>
    </row>
    <row r="101" spans="1:52" ht="13.5" customHeight="1">
      <c r="AT101" s="142"/>
      <c r="AU101" s="142"/>
      <c r="AV101" s="142"/>
      <c r="AW101" s="142"/>
      <c r="AX101" s="142"/>
      <c r="AY101" s="142"/>
      <c r="AZ101" s="142"/>
    </row>
    <row r="102" spans="1:52" ht="13.5" hidden="1" customHeight="1">
      <c r="AT102" s="142"/>
      <c r="AU102" s="142"/>
      <c r="AV102" s="142"/>
      <c r="AW102" s="142"/>
      <c r="AX102" s="142"/>
      <c r="AY102" s="142"/>
      <c r="AZ102" s="142"/>
    </row>
    <row r="103" spans="1:52" ht="13.5" hidden="1" customHeight="1">
      <c r="AT103" s="142"/>
      <c r="AU103" s="142"/>
      <c r="AV103" s="142"/>
      <c r="AW103" s="142"/>
      <c r="AX103" s="142"/>
      <c r="AY103" s="142"/>
      <c r="AZ103" s="142"/>
    </row>
    <row r="104" spans="1:52" ht="13.5" hidden="1" customHeight="1">
      <c r="AT104" s="142"/>
      <c r="AU104" s="142"/>
      <c r="AV104" s="142"/>
      <c r="AW104" s="142"/>
      <c r="AX104" s="142"/>
      <c r="AY104" s="142"/>
      <c r="AZ104" s="142"/>
    </row>
    <row r="105" spans="1:52" ht="13.5" hidden="1" customHeight="1">
      <c r="AT105" s="142"/>
      <c r="AU105" s="142"/>
      <c r="AV105" s="142"/>
      <c r="AW105" s="142"/>
      <c r="AX105" s="142"/>
      <c r="AY105" s="142"/>
      <c r="AZ105" s="142"/>
    </row>
    <row r="106" spans="1:52" ht="14.25" hidden="1" customHeight="1">
      <c r="AT106" s="142"/>
      <c r="AU106" s="142"/>
      <c r="AV106" s="142"/>
      <c r="AW106" s="142"/>
      <c r="AX106" s="142"/>
      <c r="AY106" s="142"/>
      <c r="AZ106" s="142"/>
    </row>
    <row r="107" spans="1:52" hidden="1"/>
    <row r="108" spans="1:52" hidden="1">
      <c r="F108" s="32">
        <v>1</v>
      </c>
      <c r="G108" s="32"/>
      <c r="H108" s="32">
        <v>2</v>
      </c>
      <c r="I108" s="32"/>
      <c r="J108" s="32">
        <v>3</v>
      </c>
      <c r="K108" s="32">
        <v>4</v>
      </c>
      <c r="L108" s="32"/>
      <c r="M108" s="32">
        <v>5</v>
      </c>
      <c r="N108" s="32"/>
      <c r="O108" s="32">
        <v>6</v>
      </c>
      <c r="P108" s="32">
        <v>7</v>
      </c>
      <c r="Q108" s="32"/>
      <c r="R108" s="32">
        <v>8</v>
      </c>
      <c r="T108" s="32">
        <v>9</v>
      </c>
      <c r="U108" s="32">
        <v>10</v>
      </c>
      <c r="AO108" s="28">
        <v>20</v>
      </c>
    </row>
    <row r="109" spans="1:52" hidden="1">
      <c r="F109" s="31">
        <f>SUM(K74:K76,O74:O76)</f>
        <v>52</v>
      </c>
      <c r="G109" s="31" t="e">
        <f>SUM(#REF!)</f>
        <v>#REF!</v>
      </c>
      <c r="H109" s="31">
        <f>SUM(U86:U88,Y86:Y88)</f>
        <v>82</v>
      </c>
      <c r="I109" s="31" t="e">
        <f>SUM(#REF!)</f>
        <v>#REF!</v>
      </c>
      <c r="J109" s="31">
        <f>SUM(Z74:Z76,AD74:AD76)</f>
        <v>48</v>
      </c>
      <c r="K109" s="31">
        <f>SUM(P80:P82,T80:T82)</f>
        <v>52</v>
      </c>
      <c r="L109" s="31" t="e">
        <f>SUM(#REF!)</f>
        <v>#REF!</v>
      </c>
      <c r="M109" s="31">
        <f>SUM(Z92:Z94,AD92:AD94)</f>
        <v>55</v>
      </c>
      <c r="N109" s="31" t="e">
        <f>SUM(#REF!)</f>
        <v>#REF!</v>
      </c>
      <c r="O109" s="31">
        <f>SUM(P74:P76,T74:T76)</f>
        <v>50</v>
      </c>
      <c r="P109" s="31">
        <f>SUM(U80:U82,Y80:Y82)</f>
        <v>58</v>
      </c>
      <c r="Q109" s="31" t="e">
        <f>SUM(#REF!)</f>
        <v>#REF!</v>
      </c>
      <c r="R109" s="31">
        <f>SUM(Z86:Z88,AD86:AD88)</f>
        <v>55</v>
      </c>
      <c r="T109" s="31">
        <f>SUM(U74:U76,Y74:Y76)</f>
        <v>53</v>
      </c>
      <c r="U109" s="31">
        <f>SUM(Z80:Z82,AD80:AD82)</f>
        <v>51</v>
      </c>
      <c r="AO109" s="28">
        <f>SUM(AO71:AO100)</f>
        <v>20</v>
      </c>
    </row>
    <row r="110" spans="1:52" hidden="1"/>
    <row r="111" spans="1:52" hidden="1"/>
    <row r="128" hidden="1"/>
    <row r="129" spans="6:138" hidden="1"/>
    <row r="130" spans="6:138" hidden="1"/>
    <row r="131" spans="6:138" hidden="1">
      <c r="CB131" s="28" t="s">
        <v>118</v>
      </c>
      <c r="CE131" s="28" t="s">
        <v>117</v>
      </c>
      <c r="CH131" s="28" t="s">
        <v>116</v>
      </c>
    </row>
    <row r="132" spans="6:138" hidden="1">
      <c r="F132" s="32">
        <v>1</v>
      </c>
      <c r="G132" s="32"/>
      <c r="H132" s="32">
        <v>2</v>
      </c>
      <c r="I132" s="32"/>
      <c r="J132" s="32">
        <v>3</v>
      </c>
      <c r="K132" s="32">
        <v>4</v>
      </c>
      <c r="L132" s="32"/>
      <c r="M132" s="32">
        <v>5</v>
      </c>
      <c r="N132" s="32"/>
      <c r="O132" s="32">
        <v>6</v>
      </c>
      <c r="P132" s="32">
        <v>7</v>
      </c>
      <c r="Q132" s="32"/>
      <c r="R132" s="32">
        <v>8</v>
      </c>
      <c r="T132" s="32">
        <v>9</v>
      </c>
      <c r="U132" s="32">
        <v>10</v>
      </c>
      <c r="CB132" s="28" t="s">
        <v>31</v>
      </c>
      <c r="CE132" s="28" t="s">
        <v>31</v>
      </c>
      <c r="CH132" s="28" t="s">
        <v>31</v>
      </c>
    </row>
    <row r="133" spans="6:138" hidden="1">
      <c r="F133" s="31">
        <f t="shared" ref="F133:R133" si="6">F109</f>
        <v>52</v>
      </c>
      <c r="G133" s="31" t="e">
        <f t="shared" si="6"/>
        <v>#REF!</v>
      </c>
      <c r="H133" s="31">
        <f t="shared" si="6"/>
        <v>82</v>
      </c>
      <c r="I133" s="31" t="e">
        <f t="shared" si="6"/>
        <v>#REF!</v>
      </c>
      <c r="J133" s="31">
        <f t="shared" si="6"/>
        <v>48</v>
      </c>
      <c r="K133" s="31">
        <f t="shared" si="6"/>
        <v>52</v>
      </c>
      <c r="L133" s="31" t="e">
        <f t="shared" si="6"/>
        <v>#REF!</v>
      </c>
      <c r="M133" s="31">
        <f t="shared" si="6"/>
        <v>55</v>
      </c>
      <c r="N133" s="31" t="e">
        <f t="shared" si="6"/>
        <v>#REF!</v>
      </c>
      <c r="O133" s="31">
        <f t="shared" si="6"/>
        <v>50</v>
      </c>
      <c r="P133" s="31">
        <f t="shared" si="6"/>
        <v>58</v>
      </c>
      <c r="Q133" s="31" t="e">
        <f t="shared" si="6"/>
        <v>#REF!</v>
      </c>
      <c r="R133" s="31">
        <f t="shared" si="6"/>
        <v>55</v>
      </c>
      <c r="T133" s="31">
        <f>T109</f>
        <v>53</v>
      </c>
      <c r="U133" s="31">
        <f>U109</f>
        <v>51</v>
      </c>
      <c r="CB133" s="29" t="e">
        <f>IF(CB134&lt;7,"A",IF(CB134&gt;12,"C","B"))</f>
        <v>#REF!</v>
      </c>
      <c r="CC133" s="29"/>
      <c r="CD133" s="29"/>
      <c r="CE133" s="29"/>
      <c r="CF133" s="29"/>
      <c r="CG133" s="29"/>
      <c r="CH133" s="29"/>
      <c r="CI133" s="29"/>
      <c r="CJ133" s="29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</row>
    <row r="134" spans="6:138" hidden="1">
      <c r="CB134" s="29" t="e">
        <f>#REF!</f>
        <v>#REF!</v>
      </c>
      <c r="CC134" s="29"/>
      <c r="CD134" s="29"/>
      <c r="CE134" s="29" t="e">
        <f>CB134</f>
        <v>#REF!</v>
      </c>
      <c r="CF134" s="29"/>
      <c r="CG134" s="29"/>
      <c r="CH134" s="29" t="e">
        <f>CB134</f>
        <v>#REF!</v>
      </c>
      <c r="CI134" s="29"/>
      <c r="CJ134" s="29"/>
      <c r="CL134" s="30"/>
      <c r="CM134" s="30">
        <v>1</v>
      </c>
      <c r="CN134" s="30"/>
      <c r="CO134" s="30"/>
      <c r="CP134" s="30">
        <v>2</v>
      </c>
      <c r="CQ134" s="30"/>
      <c r="CR134" s="30"/>
      <c r="CS134" s="30">
        <v>3</v>
      </c>
      <c r="CT134" s="30"/>
      <c r="CU134" s="30"/>
      <c r="CV134" s="30">
        <v>4</v>
      </c>
      <c r="CW134" s="30"/>
      <c r="CX134" s="30"/>
      <c r="CY134" s="30">
        <v>5</v>
      </c>
      <c r="CZ134" s="30"/>
      <c r="DA134" s="30"/>
      <c r="DB134" s="30">
        <v>6</v>
      </c>
      <c r="DC134" s="30"/>
      <c r="DD134" s="30"/>
      <c r="DE134" s="30">
        <v>7</v>
      </c>
      <c r="DF134" s="30"/>
      <c r="DG134" s="30"/>
      <c r="DH134" s="30">
        <v>8</v>
      </c>
      <c r="DI134" s="30"/>
      <c r="DJ134" s="30"/>
      <c r="DK134" s="30">
        <v>9</v>
      </c>
      <c r="DL134" s="30"/>
      <c r="DM134" s="30"/>
      <c r="DN134" s="30">
        <v>10</v>
      </c>
      <c r="DO134" s="30"/>
      <c r="DP134" s="30"/>
      <c r="DQ134" s="30">
        <v>11</v>
      </c>
      <c r="DR134" s="30"/>
      <c r="DS134" s="30"/>
      <c r="DT134" s="30">
        <v>12</v>
      </c>
      <c r="DU134" s="30"/>
      <c r="DV134" s="30"/>
      <c r="DW134" s="30">
        <v>13</v>
      </c>
      <c r="DX134" s="30"/>
      <c r="DY134" s="30"/>
      <c r="DZ134" s="30">
        <v>14</v>
      </c>
      <c r="EA134" s="30"/>
      <c r="EB134" s="30"/>
      <c r="EC134" s="30">
        <v>15</v>
      </c>
      <c r="ED134" s="30"/>
      <c r="EE134" s="30"/>
      <c r="EF134" s="30">
        <v>16</v>
      </c>
      <c r="EG134" s="30"/>
      <c r="EH134" s="30"/>
    </row>
    <row r="135" spans="6:138" hidden="1">
      <c r="CA135" s="28">
        <v>1</v>
      </c>
      <c r="CB135" s="30" t="e">
        <f t="shared" ref="CB135:CD140" si="7">IF($CB$134=1,CM135,IF($CB$134=2,CP135,IF($CB$134=3,CS135,IF($CB$134=4,CV135,IF($CB$134=5,CY135,IF($CB$134=6,DB135,""))))))</f>
        <v>#REF!</v>
      </c>
      <c r="CC135" s="30" t="e">
        <f t="shared" si="7"/>
        <v>#REF!</v>
      </c>
      <c r="CD135" s="30" t="e">
        <f t="shared" si="7"/>
        <v>#REF!</v>
      </c>
      <c r="CE135" s="30" t="e">
        <f t="shared" ref="CE135:CE146" si="8">IF($CB$134=7,DE135,IF($CB$134=8,DH135,IF($CB$134=9,DK135,IF($CB$134=10,DN135,IF($CB$134=11,DQ135,IF($CB$134=12,DT135,""))))))</f>
        <v>#REF!</v>
      </c>
      <c r="CF135" s="30" t="e">
        <f t="shared" ref="CF135:CF146" si="9">IF($CB$134=7,DF135,IF($CB$134=8,DI135,IF($CB$134=9,DL135,IF($CB$134=10,DO135,IF($CB$134=11,DR135,IF($CB$134=12,DU135,""))))))</f>
        <v>#REF!</v>
      </c>
      <c r="CG135" s="30" t="e">
        <f t="shared" ref="CG135:CG146" si="10">IF($CB$134=7,DG135,IF($CB$134=8,DJ135,IF($CB$134=9,DM135,IF($CB$134=10,DP135,IF($CB$134=11,DS135,IF($CB$134=12,DV135,""))))))</f>
        <v>#REF!</v>
      </c>
      <c r="CH135" s="30" t="e">
        <f t="shared" ref="CH135:CH145" si="11">IF($CB$134=13,DW135,IF($CB$134=14,DZ135,IF($CB$134=15,EC135,IF($CB$134=16,EF135,""))))</f>
        <v>#REF!</v>
      </c>
      <c r="CI135" s="30" t="e">
        <f t="shared" ref="CI135:CI145" si="12">IF($CB$134=13,DX135,IF($CB$134=14,EA135,IF($CB$134=15,ED135,IF($CB$134=16,EG135,""))))</f>
        <v>#REF!</v>
      </c>
      <c r="CJ135" s="30" t="e">
        <f t="shared" ref="CJ135:CJ145" si="13">IF($CB$134=13,DY135,IF($CB$134=14,EB135,IF($CB$134=15,EE135,IF($CB$134=16,EH135,""))))</f>
        <v>#REF!</v>
      </c>
      <c r="CL135" s="30"/>
      <c r="CM135" s="30">
        <v>1</v>
      </c>
      <c r="CN135" s="30" t="s">
        <v>95</v>
      </c>
      <c r="CO135" s="30" t="s">
        <v>54</v>
      </c>
      <c r="CP135" s="30">
        <v>1</v>
      </c>
      <c r="CQ135" s="30" t="s">
        <v>109</v>
      </c>
      <c r="CR135" s="30" t="s">
        <v>86</v>
      </c>
      <c r="CS135" s="30">
        <v>1</v>
      </c>
      <c r="CT135" s="30" t="s">
        <v>115</v>
      </c>
      <c r="CU135" s="30" t="s">
        <v>86</v>
      </c>
      <c r="CV135" s="30">
        <v>1</v>
      </c>
      <c r="CW135" s="30" t="s">
        <v>114</v>
      </c>
      <c r="CX135" s="30" t="s">
        <v>43</v>
      </c>
      <c r="CY135" s="30">
        <v>1</v>
      </c>
      <c r="CZ135" s="30" t="s">
        <v>113</v>
      </c>
      <c r="DA135" s="30" t="s">
        <v>46</v>
      </c>
      <c r="DB135" s="30" t="s">
        <v>112</v>
      </c>
      <c r="DC135" s="30" t="s">
        <v>111</v>
      </c>
      <c r="DD135" s="30" t="s">
        <v>49</v>
      </c>
      <c r="DE135" s="30" t="s">
        <v>110</v>
      </c>
      <c r="DF135" s="30" t="s">
        <v>109</v>
      </c>
      <c r="DG135" s="30" t="s">
        <v>86</v>
      </c>
      <c r="DH135" s="30" t="s">
        <v>108</v>
      </c>
      <c r="DI135" s="30" t="s">
        <v>106</v>
      </c>
      <c r="DJ135" s="30" t="s">
        <v>105</v>
      </c>
      <c r="DK135" s="30" t="s">
        <v>107</v>
      </c>
      <c r="DL135" s="30" t="s">
        <v>106</v>
      </c>
      <c r="DM135" s="30" t="s">
        <v>105</v>
      </c>
      <c r="DN135" s="30" t="s">
        <v>104</v>
      </c>
      <c r="DO135" s="30" t="s">
        <v>102</v>
      </c>
      <c r="DP135" s="30" t="s">
        <v>49</v>
      </c>
      <c r="DQ135" s="30">
        <v>0</v>
      </c>
      <c r="DR135" s="30">
        <v>0</v>
      </c>
      <c r="DS135" s="30">
        <v>0</v>
      </c>
      <c r="DT135" s="30">
        <v>0</v>
      </c>
      <c r="DU135" s="30">
        <v>0</v>
      </c>
      <c r="DV135" s="30">
        <v>0</v>
      </c>
      <c r="DW135" s="30" t="s">
        <v>104</v>
      </c>
      <c r="DX135" s="30" t="s">
        <v>102</v>
      </c>
      <c r="DY135" s="30" t="s">
        <v>49</v>
      </c>
      <c r="DZ135" s="30">
        <v>0</v>
      </c>
      <c r="EA135" s="30">
        <v>0</v>
      </c>
      <c r="EB135" s="30">
        <v>0</v>
      </c>
      <c r="EC135" s="30">
        <v>0</v>
      </c>
      <c r="ED135" s="30">
        <v>0</v>
      </c>
      <c r="EE135" s="30">
        <v>0</v>
      </c>
      <c r="EF135" s="30">
        <v>0</v>
      </c>
      <c r="EG135" s="30">
        <v>0</v>
      </c>
      <c r="EH135" s="30">
        <v>0</v>
      </c>
    </row>
    <row r="136" spans="6:138">
      <c r="CA136" s="28">
        <v>2</v>
      </c>
      <c r="CB136" s="30" t="e">
        <f t="shared" si="7"/>
        <v>#REF!</v>
      </c>
      <c r="CC136" s="30" t="e">
        <f t="shared" si="7"/>
        <v>#REF!</v>
      </c>
      <c r="CD136" s="30" t="e">
        <f t="shared" si="7"/>
        <v>#REF!</v>
      </c>
      <c r="CE136" s="30" t="e">
        <f t="shared" si="8"/>
        <v>#REF!</v>
      </c>
      <c r="CF136" s="30" t="e">
        <f t="shared" si="9"/>
        <v>#REF!</v>
      </c>
      <c r="CG136" s="30" t="e">
        <f t="shared" si="10"/>
        <v>#REF!</v>
      </c>
      <c r="CH136" s="30" t="e">
        <f t="shared" si="11"/>
        <v>#REF!</v>
      </c>
      <c r="CI136" s="30" t="e">
        <f t="shared" si="12"/>
        <v>#REF!</v>
      </c>
      <c r="CJ136" s="30" t="e">
        <f t="shared" si="13"/>
        <v>#REF!</v>
      </c>
      <c r="CL136" s="30"/>
      <c r="CM136" s="30">
        <v>2</v>
      </c>
      <c r="CN136" s="30" t="s">
        <v>103</v>
      </c>
      <c r="CO136" s="30" t="s">
        <v>49</v>
      </c>
      <c r="CP136" s="30">
        <v>2</v>
      </c>
      <c r="CQ136" s="30" t="s">
        <v>102</v>
      </c>
      <c r="CR136" s="30" t="s">
        <v>49</v>
      </c>
      <c r="CS136" s="30">
        <v>2</v>
      </c>
      <c r="CT136" s="30" t="s">
        <v>101</v>
      </c>
      <c r="CU136" s="30" t="s">
        <v>86</v>
      </c>
      <c r="CV136" s="30">
        <v>2</v>
      </c>
      <c r="CW136" s="30" t="s">
        <v>100</v>
      </c>
      <c r="CX136" s="30" t="s">
        <v>86</v>
      </c>
      <c r="CY136" s="30">
        <v>2</v>
      </c>
      <c r="CZ136" s="30" t="s">
        <v>62</v>
      </c>
      <c r="DA136" s="30" t="s">
        <v>61</v>
      </c>
      <c r="DB136" s="30" t="s">
        <v>99</v>
      </c>
      <c r="DC136" s="30" t="s">
        <v>98</v>
      </c>
      <c r="DD136" s="30" t="s">
        <v>86</v>
      </c>
      <c r="DE136" s="30" t="s">
        <v>97</v>
      </c>
      <c r="DF136" s="30" t="s">
        <v>95</v>
      </c>
      <c r="DG136" s="30" t="s">
        <v>54</v>
      </c>
      <c r="DH136" s="30" t="s">
        <v>96</v>
      </c>
      <c r="DI136" s="30" t="s">
        <v>95</v>
      </c>
      <c r="DJ136" s="30" t="s">
        <v>54</v>
      </c>
      <c r="DK136" s="30" t="s">
        <v>94</v>
      </c>
      <c r="DL136" s="30" t="s">
        <v>55</v>
      </c>
      <c r="DM136" s="30" t="s">
        <v>54</v>
      </c>
      <c r="DN136" s="30" t="s">
        <v>93</v>
      </c>
      <c r="DO136" s="30" t="s">
        <v>78</v>
      </c>
      <c r="DP136" s="30" t="s">
        <v>71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 t="s">
        <v>93</v>
      </c>
      <c r="DX136" s="30" t="s">
        <v>78</v>
      </c>
      <c r="DY136" s="30" t="s">
        <v>71</v>
      </c>
      <c r="DZ136" s="30">
        <v>0</v>
      </c>
      <c r="EA136" s="30">
        <v>0</v>
      </c>
      <c r="EB136" s="30">
        <v>0</v>
      </c>
      <c r="EC136" s="30">
        <v>0</v>
      </c>
      <c r="ED136" s="30">
        <v>0</v>
      </c>
      <c r="EE136" s="30">
        <v>0</v>
      </c>
      <c r="EF136" s="30">
        <v>0</v>
      </c>
      <c r="EG136" s="30">
        <v>0</v>
      </c>
      <c r="EH136" s="30">
        <v>0</v>
      </c>
    </row>
    <row r="137" spans="6:138">
      <c r="CA137" s="28">
        <v>3</v>
      </c>
      <c r="CB137" s="30" t="e">
        <f t="shared" si="7"/>
        <v>#REF!</v>
      </c>
      <c r="CC137" s="30" t="e">
        <f t="shared" si="7"/>
        <v>#REF!</v>
      </c>
      <c r="CD137" s="30" t="e">
        <f t="shared" si="7"/>
        <v>#REF!</v>
      </c>
      <c r="CE137" s="30" t="e">
        <f t="shared" si="8"/>
        <v>#REF!</v>
      </c>
      <c r="CF137" s="30" t="e">
        <f t="shared" si="9"/>
        <v>#REF!</v>
      </c>
      <c r="CG137" s="30" t="e">
        <f t="shared" si="10"/>
        <v>#REF!</v>
      </c>
      <c r="CH137" s="30" t="e">
        <f t="shared" si="11"/>
        <v>#REF!</v>
      </c>
      <c r="CI137" s="30" t="e">
        <f t="shared" si="12"/>
        <v>#REF!</v>
      </c>
      <c r="CJ137" s="30" t="e">
        <f t="shared" si="13"/>
        <v>#REF!</v>
      </c>
      <c r="CL137" s="30"/>
      <c r="CM137" s="30">
        <v>3</v>
      </c>
      <c r="CN137" s="30" t="s">
        <v>92</v>
      </c>
      <c r="CO137" s="30" t="s">
        <v>58</v>
      </c>
      <c r="CP137" s="30">
        <v>3</v>
      </c>
      <c r="CQ137" s="30" t="s">
        <v>64</v>
      </c>
      <c r="CR137" s="30" t="s">
        <v>58</v>
      </c>
      <c r="CS137" s="30">
        <v>3</v>
      </c>
      <c r="CT137" s="30" t="s">
        <v>91</v>
      </c>
      <c r="CU137" s="30" t="s">
        <v>82</v>
      </c>
      <c r="CV137" s="30">
        <v>3</v>
      </c>
      <c r="CW137" s="30" t="s">
        <v>90</v>
      </c>
      <c r="CX137" s="30" t="s">
        <v>46</v>
      </c>
      <c r="CY137" s="30">
        <v>3</v>
      </c>
      <c r="CZ137" s="30" t="s">
        <v>89</v>
      </c>
      <c r="DA137" s="30" t="s">
        <v>54</v>
      </c>
      <c r="DB137" s="30" t="s">
        <v>88</v>
      </c>
      <c r="DC137" s="30" t="s">
        <v>87</v>
      </c>
      <c r="DD137" s="30" t="s">
        <v>86</v>
      </c>
      <c r="DE137" s="30" t="s">
        <v>85</v>
      </c>
      <c r="DF137" s="30" t="s">
        <v>47</v>
      </c>
      <c r="DG137" s="30" t="s">
        <v>46</v>
      </c>
      <c r="DH137" s="30" t="s">
        <v>84</v>
      </c>
      <c r="DI137" s="30" t="s">
        <v>83</v>
      </c>
      <c r="DJ137" s="30" t="s">
        <v>82</v>
      </c>
      <c r="DK137" s="30" t="s">
        <v>81</v>
      </c>
      <c r="DL137" s="30" t="s">
        <v>80</v>
      </c>
      <c r="DM137" s="30" t="s">
        <v>68</v>
      </c>
      <c r="DN137" s="30" t="s">
        <v>79</v>
      </c>
      <c r="DO137" s="30" t="s">
        <v>78</v>
      </c>
      <c r="DP137" s="30" t="s">
        <v>71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 t="s">
        <v>79</v>
      </c>
      <c r="DX137" s="30" t="s">
        <v>78</v>
      </c>
      <c r="DY137" s="30" t="s">
        <v>71</v>
      </c>
      <c r="DZ137" s="30">
        <v>0</v>
      </c>
      <c r="EA137" s="30">
        <v>0</v>
      </c>
      <c r="EB137" s="30">
        <v>0</v>
      </c>
      <c r="EC137" s="30">
        <v>0</v>
      </c>
      <c r="ED137" s="30">
        <v>0</v>
      </c>
      <c r="EE137" s="30">
        <v>0</v>
      </c>
      <c r="EF137" s="30">
        <v>0</v>
      </c>
      <c r="EG137" s="30">
        <v>0</v>
      </c>
      <c r="EH137" s="30">
        <v>0</v>
      </c>
    </row>
    <row r="138" spans="6:138">
      <c r="CA138" s="28">
        <v>4</v>
      </c>
      <c r="CB138" s="30" t="e">
        <f t="shared" si="7"/>
        <v>#REF!</v>
      </c>
      <c r="CC138" s="30" t="e">
        <f t="shared" si="7"/>
        <v>#REF!</v>
      </c>
      <c r="CD138" s="30" t="e">
        <f t="shared" si="7"/>
        <v>#REF!</v>
      </c>
      <c r="CE138" s="30" t="e">
        <f t="shared" si="8"/>
        <v>#REF!</v>
      </c>
      <c r="CF138" s="30" t="e">
        <f t="shared" si="9"/>
        <v>#REF!</v>
      </c>
      <c r="CG138" s="30" t="e">
        <f t="shared" si="10"/>
        <v>#REF!</v>
      </c>
      <c r="CH138" s="30" t="e">
        <f t="shared" si="11"/>
        <v>#REF!</v>
      </c>
      <c r="CI138" s="30" t="e">
        <f t="shared" si="12"/>
        <v>#REF!</v>
      </c>
      <c r="CJ138" s="30" t="e">
        <f t="shared" si="13"/>
        <v>#REF!</v>
      </c>
      <c r="CL138" s="30"/>
      <c r="CM138" s="30">
        <v>4</v>
      </c>
      <c r="CN138" s="30" t="s">
        <v>77</v>
      </c>
      <c r="CO138" s="30" t="s">
        <v>76</v>
      </c>
      <c r="CP138" s="30">
        <v>4</v>
      </c>
      <c r="CQ138" s="30" t="s">
        <v>75</v>
      </c>
      <c r="CR138" s="30" t="s">
        <v>61</v>
      </c>
      <c r="CS138" s="30">
        <v>4</v>
      </c>
      <c r="CT138" s="30" t="s">
        <v>44</v>
      </c>
      <c r="CU138" s="30" t="s">
        <v>43</v>
      </c>
      <c r="CV138" s="30">
        <v>4</v>
      </c>
      <c r="CW138" s="30" t="s">
        <v>74</v>
      </c>
      <c r="CX138" s="30" t="s">
        <v>73</v>
      </c>
      <c r="CY138" s="30">
        <v>4</v>
      </c>
      <c r="CZ138" s="30" t="s">
        <v>72</v>
      </c>
      <c r="DA138" s="30" t="s">
        <v>71</v>
      </c>
      <c r="DB138" s="30" t="s">
        <v>70</v>
      </c>
      <c r="DC138" s="30" t="s">
        <v>69</v>
      </c>
      <c r="DD138" s="30" t="s">
        <v>68</v>
      </c>
      <c r="DE138" s="30" t="s">
        <v>67</v>
      </c>
      <c r="DF138" s="30" t="s">
        <v>66</v>
      </c>
      <c r="DG138" s="30" t="s">
        <v>56</v>
      </c>
      <c r="DH138" s="30" t="s">
        <v>65</v>
      </c>
      <c r="DI138" s="30" t="s">
        <v>64</v>
      </c>
      <c r="DJ138" s="30" t="s">
        <v>58</v>
      </c>
      <c r="DK138" s="30" t="s">
        <v>63</v>
      </c>
      <c r="DL138" s="30" t="s">
        <v>62</v>
      </c>
      <c r="DM138" s="30" t="s">
        <v>61</v>
      </c>
      <c r="DN138" s="30" t="s">
        <v>60</v>
      </c>
      <c r="DO138" s="30" t="s">
        <v>59</v>
      </c>
      <c r="DP138" s="30" t="s">
        <v>58</v>
      </c>
      <c r="DQ138" s="30">
        <v>0</v>
      </c>
      <c r="DR138" s="30">
        <v>0</v>
      </c>
      <c r="DS138" s="30">
        <v>0</v>
      </c>
      <c r="DT138" s="30">
        <v>0</v>
      </c>
      <c r="DU138" s="30">
        <v>0</v>
      </c>
      <c r="DV138" s="30">
        <v>0</v>
      </c>
      <c r="DW138" s="30" t="s">
        <v>60</v>
      </c>
      <c r="DX138" s="30" t="s">
        <v>59</v>
      </c>
      <c r="DY138" s="30" t="s">
        <v>58</v>
      </c>
      <c r="DZ138" s="30">
        <v>0</v>
      </c>
      <c r="EA138" s="30">
        <v>0</v>
      </c>
      <c r="EB138" s="30">
        <v>0</v>
      </c>
      <c r="EC138" s="30">
        <v>0</v>
      </c>
      <c r="ED138" s="30">
        <v>0</v>
      </c>
      <c r="EE138" s="30">
        <v>0</v>
      </c>
      <c r="EF138" s="30">
        <v>0</v>
      </c>
      <c r="EG138" s="30">
        <v>0</v>
      </c>
      <c r="EH138" s="30">
        <v>0</v>
      </c>
    </row>
    <row r="139" spans="6:138">
      <c r="CA139" s="28">
        <v>5</v>
      </c>
      <c r="CB139" s="30" t="e">
        <f t="shared" si="7"/>
        <v>#REF!</v>
      </c>
      <c r="CC139" s="30" t="e">
        <f t="shared" si="7"/>
        <v>#REF!</v>
      </c>
      <c r="CD139" s="30" t="e">
        <f t="shared" si="7"/>
        <v>#REF!</v>
      </c>
      <c r="CE139" s="30" t="e">
        <f t="shared" si="8"/>
        <v>#REF!</v>
      </c>
      <c r="CF139" s="30" t="e">
        <f t="shared" si="9"/>
        <v>#REF!</v>
      </c>
      <c r="CG139" s="30" t="e">
        <f t="shared" si="10"/>
        <v>#REF!</v>
      </c>
      <c r="CH139" s="30" t="e">
        <f t="shared" si="11"/>
        <v>#REF!</v>
      </c>
      <c r="CI139" s="30" t="e">
        <f t="shared" si="12"/>
        <v>#REF!</v>
      </c>
      <c r="CJ139" s="30" t="e">
        <f t="shared" si="13"/>
        <v>#REF!</v>
      </c>
      <c r="CL139" s="30"/>
      <c r="CM139" s="30">
        <v>0</v>
      </c>
      <c r="CN139" s="30" t="s">
        <v>57</v>
      </c>
      <c r="CO139" s="30" t="s">
        <v>56</v>
      </c>
      <c r="CP139" s="30">
        <v>0</v>
      </c>
      <c r="CQ139" s="30">
        <v>0</v>
      </c>
      <c r="CR139" s="30">
        <v>0</v>
      </c>
      <c r="CS139" s="30">
        <v>0</v>
      </c>
      <c r="CT139" s="30">
        <v>0</v>
      </c>
      <c r="CU139" s="30">
        <v>0</v>
      </c>
      <c r="CV139" s="30">
        <v>5</v>
      </c>
      <c r="CW139" s="30" t="s">
        <v>55</v>
      </c>
      <c r="CX139" s="30" t="s">
        <v>54</v>
      </c>
      <c r="CY139" s="30">
        <v>5</v>
      </c>
      <c r="CZ139" s="30" t="s">
        <v>53</v>
      </c>
      <c r="DA139" s="30" t="s">
        <v>52</v>
      </c>
      <c r="DB139" s="30" t="s">
        <v>51</v>
      </c>
      <c r="DC139" s="30" t="s">
        <v>50</v>
      </c>
      <c r="DD139" s="30" t="s">
        <v>49</v>
      </c>
      <c r="DE139" s="30">
        <v>0</v>
      </c>
      <c r="DF139" s="30">
        <v>0</v>
      </c>
      <c r="DG139" s="30">
        <v>0</v>
      </c>
      <c r="DH139" s="30">
        <v>0</v>
      </c>
      <c r="DI139" s="30">
        <v>0</v>
      </c>
      <c r="DJ139" s="30">
        <v>0</v>
      </c>
      <c r="DK139" s="30" t="s">
        <v>48</v>
      </c>
      <c r="DL139" s="30" t="s">
        <v>47</v>
      </c>
      <c r="DM139" s="30" t="s">
        <v>46</v>
      </c>
      <c r="DN139" s="30" t="s">
        <v>45</v>
      </c>
      <c r="DO139" s="30" t="s">
        <v>44</v>
      </c>
      <c r="DP139" s="30" t="s">
        <v>43</v>
      </c>
      <c r="DQ139" s="30">
        <v>0</v>
      </c>
      <c r="DR139" s="30">
        <v>0</v>
      </c>
      <c r="DS139" s="30">
        <v>0</v>
      </c>
      <c r="DT139" s="30">
        <v>0</v>
      </c>
      <c r="DU139" s="30">
        <v>0</v>
      </c>
      <c r="DV139" s="30">
        <v>0</v>
      </c>
      <c r="DW139" s="30" t="s">
        <v>45</v>
      </c>
      <c r="DX139" s="30" t="s">
        <v>44</v>
      </c>
      <c r="DY139" s="30" t="s">
        <v>43</v>
      </c>
      <c r="DZ139" s="30">
        <v>0</v>
      </c>
      <c r="EA139" s="30">
        <v>0</v>
      </c>
      <c r="EB139" s="30">
        <v>0</v>
      </c>
      <c r="EC139" s="30">
        <v>0</v>
      </c>
      <c r="ED139" s="30">
        <v>0</v>
      </c>
      <c r="EE139" s="30">
        <v>0</v>
      </c>
      <c r="EF139" s="30">
        <v>0</v>
      </c>
      <c r="EG139" s="30">
        <v>0</v>
      </c>
      <c r="EH139" s="30">
        <v>0</v>
      </c>
    </row>
    <row r="140" spans="6:138">
      <c r="CA140" s="28">
        <v>6</v>
      </c>
      <c r="CB140" s="30" t="e">
        <f t="shared" si="7"/>
        <v>#REF!</v>
      </c>
      <c r="CC140" s="30" t="e">
        <f t="shared" si="7"/>
        <v>#REF!</v>
      </c>
      <c r="CD140" s="30" t="e">
        <f t="shared" si="7"/>
        <v>#REF!</v>
      </c>
      <c r="CE140" s="30" t="e">
        <f t="shared" si="8"/>
        <v>#REF!</v>
      </c>
      <c r="CF140" s="30" t="e">
        <f t="shared" si="9"/>
        <v>#REF!</v>
      </c>
      <c r="CG140" s="30" t="e">
        <f t="shared" si="10"/>
        <v>#REF!</v>
      </c>
      <c r="CH140" s="30" t="e">
        <f t="shared" si="11"/>
        <v>#REF!</v>
      </c>
      <c r="CI140" s="30" t="e">
        <f t="shared" si="12"/>
        <v>#REF!</v>
      </c>
      <c r="CJ140" s="30" t="e">
        <f t="shared" si="13"/>
        <v>#REF!</v>
      </c>
      <c r="CL140" s="30"/>
      <c r="CM140" s="30">
        <v>0</v>
      </c>
      <c r="CN140" s="30">
        <v>0</v>
      </c>
      <c r="CO140" s="30">
        <v>0</v>
      </c>
      <c r="CP140" s="30">
        <v>0</v>
      </c>
      <c r="CQ140" s="30">
        <v>0</v>
      </c>
      <c r="CR140" s="30">
        <v>0</v>
      </c>
      <c r="CS140" s="30">
        <v>0</v>
      </c>
      <c r="CT140" s="30">
        <v>0</v>
      </c>
      <c r="CU140" s="30">
        <v>0</v>
      </c>
      <c r="CV140" s="30">
        <v>0</v>
      </c>
      <c r="CW140" s="30">
        <v>0</v>
      </c>
      <c r="CX140" s="30">
        <v>0</v>
      </c>
      <c r="CY140" s="30">
        <v>6</v>
      </c>
      <c r="CZ140" s="30">
        <v>0</v>
      </c>
      <c r="DA140" s="30">
        <v>0</v>
      </c>
      <c r="DB140" s="30">
        <v>0</v>
      </c>
      <c r="DC140" s="30">
        <v>0</v>
      </c>
      <c r="DD140" s="30">
        <v>0</v>
      </c>
      <c r="DE140" s="30">
        <v>0</v>
      </c>
      <c r="DF140" s="30">
        <v>0</v>
      </c>
      <c r="DG140" s="30">
        <v>0</v>
      </c>
      <c r="DH140" s="30">
        <v>0</v>
      </c>
      <c r="DI140" s="30">
        <v>0</v>
      </c>
      <c r="DJ140" s="30">
        <v>0</v>
      </c>
      <c r="DK140" s="30">
        <v>0</v>
      </c>
      <c r="DL140" s="30">
        <v>0</v>
      </c>
      <c r="DM140" s="30">
        <v>0</v>
      </c>
      <c r="DN140" s="30">
        <v>0</v>
      </c>
      <c r="DO140" s="30">
        <v>0</v>
      </c>
      <c r="DP140" s="30">
        <v>0</v>
      </c>
      <c r="DQ140" s="30">
        <v>0</v>
      </c>
      <c r="DR140" s="30">
        <v>0</v>
      </c>
      <c r="DS140" s="30">
        <v>0</v>
      </c>
      <c r="DT140" s="30">
        <v>0</v>
      </c>
      <c r="DU140" s="30">
        <v>0</v>
      </c>
      <c r="DV140" s="30">
        <v>0</v>
      </c>
      <c r="DW140" s="30">
        <v>0</v>
      </c>
      <c r="DX140" s="30">
        <v>0</v>
      </c>
      <c r="DY140" s="30">
        <v>0</v>
      </c>
      <c r="DZ140" s="30">
        <v>0</v>
      </c>
      <c r="EA140" s="30">
        <v>0</v>
      </c>
      <c r="EB140" s="30">
        <v>0</v>
      </c>
      <c r="EC140" s="30">
        <v>0</v>
      </c>
      <c r="ED140" s="30">
        <v>0</v>
      </c>
      <c r="EE140" s="30">
        <v>0</v>
      </c>
      <c r="EF140" s="30">
        <v>0</v>
      </c>
      <c r="EG140" s="30">
        <v>0</v>
      </c>
      <c r="EH140" s="30">
        <v>0</v>
      </c>
    </row>
    <row r="141" spans="6:138">
      <c r="CA141" s="28">
        <v>7</v>
      </c>
      <c r="CB141" s="30" t="e">
        <f>IF($CB$134=1,$CM141,IF($CB$134=2,$CP141,IF($CB$134=3,$CS141,IF($CB$134=4,$CV141,IF($CB$134=5,$CY141,IF($CB$134=6,$DB141,""))))))</f>
        <v>#REF!</v>
      </c>
      <c r="CC141" s="30" t="e">
        <f>IF($CB$134=1,$CM141,IF($CB$134=2,$CP141,IF($CB$134=3,$CS141,IF($CB$134=4,$CV141,IF($CB$134=5,$CY141,IF($CB$134=6,$DB141,""))))))</f>
        <v>#REF!</v>
      </c>
      <c r="CD141" s="30" t="e">
        <f>IF($CB$134=1,$CM141,IF($CB$134=2,$CP141,IF($CB$134=3,$CS141,IF($CB$134=4,$CV141,IF($CB$134=5,$CY141,IF($CB$134=6,$DB141,""))))))</f>
        <v>#REF!</v>
      </c>
      <c r="CE141" s="30" t="e">
        <f t="shared" si="8"/>
        <v>#REF!</v>
      </c>
      <c r="CF141" s="30" t="e">
        <f t="shared" si="9"/>
        <v>#REF!</v>
      </c>
      <c r="CG141" s="30" t="e">
        <f t="shared" si="10"/>
        <v>#REF!</v>
      </c>
      <c r="CH141" s="30" t="e">
        <f t="shared" si="11"/>
        <v>#REF!</v>
      </c>
      <c r="CI141" s="30" t="e">
        <f t="shared" si="12"/>
        <v>#REF!</v>
      </c>
      <c r="CJ141" s="30" t="e">
        <f t="shared" si="13"/>
        <v>#REF!</v>
      </c>
      <c r="CL141" s="30"/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  <c r="DZ141" s="30">
        <v>0</v>
      </c>
      <c r="EA141" s="30">
        <v>0</v>
      </c>
      <c r="EB141" s="30">
        <v>0</v>
      </c>
      <c r="EC141" s="30">
        <v>0</v>
      </c>
      <c r="ED141" s="30">
        <v>0</v>
      </c>
      <c r="EE141" s="30">
        <v>0</v>
      </c>
      <c r="EF141" s="30">
        <v>0</v>
      </c>
      <c r="EG141" s="30">
        <v>0</v>
      </c>
      <c r="EH141" s="30">
        <v>0</v>
      </c>
    </row>
    <row r="142" spans="6:138">
      <c r="CA142" s="28">
        <v>8</v>
      </c>
      <c r="CB142" s="30" t="e">
        <f t="shared" ref="CB142:CD146" si="14">IF($CB$134=1,CM142,IF($CB$134=2,CP142,IF($CB$134=3,CS142,IF($CB$134=4,CV142,IF($CB$134=5,CY142,IF($CB$134=6,DB142,""))))))</f>
        <v>#REF!</v>
      </c>
      <c r="CC142" s="30" t="e">
        <f t="shared" si="14"/>
        <v>#REF!</v>
      </c>
      <c r="CD142" s="30" t="e">
        <f t="shared" si="14"/>
        <v>#REF!</v>
      </c>
      <c r="CE142" s="30" t="e">
        <f t="shared" si="8"/>
        <v>#REF!</v>
      </c>
      <c r="CF142" s="30" t="e">
        <f t="shared" si="9"/>
        <v>#REF!</v>
      </c>
      <c r="CG142" s="30" t="e">
        <f t="shared" si="10"/>
        <v>#REF!</v>
      </c>
      <c r="CH142" s="30" t="e">
        <f t="shared" si="11"/>
        <v>#REF!</v>
      </c>
      <c r="CI142" s="30" t="e">
        <f t="shared" si="12"/>
        <v>#REF!</v>
      </c>
      <c r="CJ142" s="30" t="e">
        <f t="shared" si="13"/>
        <v>#REF!</v>
      </c>
      <c r="CL142" s="30"/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  <c r="DZ142" s="30">
        <v>0</v>
      </c>
      <c r="EA142" s="30">
        <v>0</v>
      </c>
      <c r="EB142" s="30">
        <v>0</v>
      </c>
      <c r="EC142" s="30">
        <v>0</v>
      </c>
      <c r="ED142" s="30">
        <v>0</v>
      </c>
      <c r="EE142" s="30">
        <v>0</v>
      </c>
      <c r="EF142" s="30">
        <v>0</v>
      </c>
      <c r="EG142" s="30">
        <v>0</v>
      </c>
      <c r="EH142" s="30">
        <v>0</v>
      </c>
    </row>
    <row r="143" spans="6:138">
      <c r="CA143" s="28">
        <v>9</v>
      </c>
      <c r="CB143" s="30" t="e">
        <f t="shared" si="14"/>
        <v>#REF!</v>
      </c>
      <c r="CC143" s="30" t="e">
        <f t="shared" si="14"/>
        <v>#REF!</v>
      </c>
      <c r="CD143" s="30" t="e">
        <f t="shared" si="14"/>
        <v>#REF!</v>
      </c>
      <c r="CE143" s="30" t="e">
        <f t="shared" si="8"/>
        <v>#REF!</v>
      </c>
      <c r="CF143" s="30" t="e">
        <f t="shared" si="9"/>
        <v>#REF!</v>
      </c>
      <c r="CG143" s="30" t="e">
        <f t="shared" si="10"/>
        <v>#REF!</v>
      </c>
      <c r="CH143" s="30" t="e">
        <f t="shared" si="11"/>
        <v>#REF!</v>
      </c>
      <c r="CI143" s="30" t="e">
        <f t="shared" si="12"/>
        <v>#REF!</v>
      </c>
      <c r="CJ143" s="30" t="e">
        <f t="shared" si="13"/>
        <v>#REF!</v>
      </c>
      <c r="CL143" s="30"/>
      <c r="CM143" s="30">
        <v>0</v>
      </c>
      <c r="CN143" s="30">
        <v>0</v>
      </c>
      <c r="CO143" s="30">
        <v>0</v>
      </c>
      <c r="CP143" s="30">
        <v>0</v>
      </c>
      <c r="CQ143" s="30">
        <v>0</v>
      </c>
      <c r="CR143" s="30">
        <v>0</v>
      </c>
      <c r="CS143" s="30">
        <v>0</v>
      </c>
      <c r="CT143" s="30">
        <v>0</v>
      </c>
      <c r="CU143" s="30">
        <v>0</v>
      </c>
      <c r="CV143" s="30">
        <v>0</v>
      </c>
      <c r="CW143" s="30">
        <v>0</v>
      </c>
      <c r="CX143" s="30">
        <v>0</v>
      </c>
      <c r="CY143" s="30">
        <v>0</v>
      </c>
      <c r="CZ143" s="30">
        <v>0</v>
      </c>
      <c r="DA143" s="30">
        <v>0</v>
      </c>
      <c r="DB143" s="30">
        <v>0</v>
      </c>
      <c r="DC143" s="30">
        <v>0</v>
      </c>
      <c r="DD143" s="30">
        <v>0</v>
      </c>
      <c r="DE143" s="30">
        <v>0</v>
      </c>
      <c r="DF143" s="30">
        <v>0</v>
      </c>
      <c r="DG143" s="30">
        <v>0</v>
      </c>
      <c r="DH143" s="30">
        <v>0</v>
      </c>
      <c r="DI143" s="30">
        <v>0</v>
      </c>
      <c r="DJ143" s="30">
        <v>0</v>
      </c>
      <c r="DK143" s="30">
        <v>0</v>
      </c>
      <c r="DL143" s="30">
        <v>0</v>
      </c>
      <c r="DM143" s="30">
        <v>0</v>
      </c>
      <c r="DN143" s="30">
        <v>0</v>
      </c>
      <c r="DO143" s="30">
        <v>0</v>
      </c>
      <c r="DP143" s="30">
        <v>0</v>
      </c>
      <c r="DQ143" s="30">
        <v>0</v>
      </c>
      <c r="DR143" s="30">
        <v>0</v>
      </c>
      <c r="DS143" s="30">
        <v>0</v>
      </c>
      <c r="DT143" s="30">
        <v>0</v>
      </c>
      <c r="DU143" s="30">
        <v>0</v>
      </c>
      <c r="DV143" s="30">
        <v>0</v>
      </c>
      <c r="DW143" s="30">
        <v>0</v>
      </c>
      <c r="DX143" s="30">
        <v>0</v>
      </c>
      <c r="DY143" s="30">
        <v>0</v>
      </c>
      <c r="DZ143" s="30">
        <v>0</v>
      </c>
      <c r="EA143" s="30">
        <v>0</v>
      </c>
      <c r="EB143" s="30">
        <v>0</v>
      </c>
      <c r="EC143" s="30">
        <v>0</v>
      </c>
      <c r="ED143" s="30">
        <v>0</v>
      </c>
      <c r="EE143" s="30">
        <v>0</v>
      </c>
      <c r="EF143" s="30">
        <v>0</v>
      </c>
      <c r="EG143" s="30">
        <v>0</v>
      </c>
      <c r="EH143" s="30">
        <v>0</v>
      </c>
    </row>
    <row r="144" spans="6:138">
      <c r="CA144" s="28">
        <v>10</v>
      </c>
      <c r="CB144" s="30" t="e">
        <f t="shared" si="14"/>
        <v>#REF!</v>
      </c>
      <c r="CC144" s="30" t="e">
        <f t="shared" si="14"/>
        <v>#REF!</v>
      </c>
      <c r="CD144" s="30" t="e">
        <f t="shared" si="14"/>
        <v>#REF!</v>
      </c>
      <c r="CE144" s="30" t="e">
        <f t="shared" si="8"/>
        <v>#REF!</v>
      </c>
      <c r="CF144" s="30" t="e">
        <f t="shared" si="9"/>
        <v>#REF!</v>
      </c>
      <c r="CG144" s="30" t="e">
        <f t="shared" si="10"/>
        <v>#REF!</v>
      </c>
      <c r="CH144" s="30" t="e">
        <f t="shared" si="11"/>
        <v>#REF!</v>
      </c>
      <c r="CI144" s="30" t="e">
        <f t="shared" si="12"/>
        <v>#REF!</v>
      </c>
      <c r="CJ144" s="30" t="e">
        <f t="shared" si="13"/>
        <v>#REF!</v>
      </c>
      <c r="CL144" s="30"/>
      <c r="CM144" s="30">
        <v>0</v>
      </c>
      <c r="CN144" s="30">
        <v>0</v>
      </c>
      <c r="CO144" s="30">
        <v>0</v>
      </c>
      <c r="CP144" s="30">
        <v>0</v>
      </c>
      <c r="CQ144" s="30">
        <v>0</v>
      </c>
      <c r="CR144" s="30">
        <v>0</v>
      </c>
      <c r="CS144" s="30">
        <v>0</v>
      </c>
      <c r="CT144" s="30">
        <v>0</v>
      </c>
      <c r="CU144" s="30">
        <v>0</v>
      </c>
      <c r="CV144" s="30">
        <v>0</v>
      </c>
      <c r="CW144" s="30">
        <v>0</v>
      </c>
      <c r="CX144" s="30">
        <v>0</v>
      </c>
      <c r="CY144" s="30">
        <v>0</v>
      </c>
      <c r="CZ144" s="30">
        <v>0</v>
      </c>
      <c r="DA144" s="30">
        <v>0</v>
      </c>
      <c r="DB144" s="30">
        <v>0</v>
      </c>
      <c r="DC144" s="30">
        <v>0</v>
      </c>
      <c r="DD144" s="30">
        <v>0</v>
      </c>
      <c r="DE144" s="30">
        <v>0</v>
      </c>
      <c r="DF144" s="30">
        <v>0</v>
      </c>
      <c r="DG144" s="30">
        <v>0</v>
      </c>
      <c r="DH144" s="30">
        <v>0</v>
      </c>
      <c r="DI144" s="30">
        <v>0</v>
      </c>
      <c r="DJ144" s="30">
        <v>0</v>
      </c>
      <c r="DK144" s="30">
        <v>0</v>
      </c>
      <c r="DL144" s="30">
        <v>0</v>
      </c>
      <c r="DM144" s="30">
        <v>0</v>
      </c>
      <c r="DN144" s="30">
        <v>0</v>
      </c>
      <c r="DO144" s="30">
        <v>0</v>
      </c>
      <c r="DP144" s="30">
        <v>0</v>
      </c>
      <c r="DQ144" s="30">
        <v>0</v>
      </c>
      <c r="DR144" s="30">
        <v>0</v>
      </c>
      <c r="DS144" s="30">
        <v>0</v>
      </c>
      <c r="DT144" s="30">
        <v>0</v>
      </c>
      <c r="DU144" s="30">
        <v>0</v>
      </c>
      <c r="DV144" s="30">
        <v>0</v>
      </c>
      <c r="DW144" s="30">
        <v>0</v>
      </c>
      <c r="DX144" s="30">
        <v>0</v>
      </c>
      <c r="DY144" s="30">
        <v>0</v>
      </c>
      <c r="DZ144" s="30">
        <v>0</v>
      </c>
      <c r="EA144" s="30">
        <v>0</v>
      </c>
      <c r="EB144" s="30">
        <v>0</v>
      </c>
      <c r="EC144" s="30">
        <v>0</v>
      </c>
      <c r="ED144" s="30">
        <v>0</v>
      </c>
      <c r="EE144" s="30">
        <v>0</v>
      </c>
      <c r="EF144" s="30">
        <v>0</v>
      </c>
      <c r="EG144" s="30">
        <v>0</v>
      </c>
      <c r="EH144" s="30">
        <v>0</v>
      </c>
    </row>
    <row r="145" spans="79:138">
      <c r="CA145" s="28">
        <v>11</v>
      </c>
      <c r="CB145" s="30" t="e">
        <f t="shared" si="14"/>
        <v>#REF!</v>
      </c>
      <c r="CC145" s="30" t="e">
        <f t="shared" si="14"/>
        <v>#REF!</v>
      </c>
      <c r="CD145" s="30" t="e">
        <f t="shared" si="14"/>
        <v>#REF!</v>
      </c>
      <c r="CE145" s="30" t="e">
        <f t="shared" si="8"/>
        <v>#REF!</v>
      </c>
      <c r="CF145" s="30" t="e">
        <f t="shared" si="9"/>
        <v>#REF!</v>
      </c>
      <c r="CG145" s="30" t="e">
        <f t="shared" si="10"/>
        <v>#REF!</v>
      </c>
      <c r="CH145" s="30" t="e">
        <f t="shared" si="11"/>
        <v>#REF!</v>
      </c>
      <c r="CI145" s="30" t="e">
        <f t="shared" si="12"/>
        <v>#REF!</v>
      </c>
      <c r="CJ145" s="30" t="e">
        <f t="shared" si="13"/>
        <v>#REF!</v>
      </c>
      <c r="CL145" s="30"/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  <c r="DY145" s="30">
        <v>0</v>
      </c>
      <c r="DZ145" s="30">
        <v>0</v>
      </c>
      <c r="EA145" s="30">
        <v>0</v>
      </c>
      <c r="EB145" s="30">
        <v>0</v>
      </c>
      <c r="EC145" s="30">
        <v>0</v>
      </c>
      <c r="ED145" s="30">
        <v>0</v>
      </c>
      <c r="EE145" s="30">
        <v>0</v>
      </c>
      <c r="EF145" s="30">
        <v>0</v>
      </c>
      <c r="EG145" s="30">
        <v>0</v>
      </c>
      <c r="EH145" s="30">
        <v>0</v>
      </c>
    </row>
    <row r="146" spans="79:138">
      <c r="CA146" s="28">
        <v>12</v>
      </c>
      <c r="CB146" s="30" t="e">
        <f t="shared" si="14"/>
        <v>#REF!</v>
      </c>
      <c r="CC146" s="30" t="e">
        <f t="shared" si="14"/>
        <v>#REF!</v>
      </c>
      <c r="CD146" s="30" t="e">
        <f t="shared" si="14"/>
        <v>#REF!</v>
      </c>
      <c r="CE146" s="30" t="e">
        <f t="shared" si="8"/>
        <v>#REF!</v>
      </c>
      <c r="CF146" s="30" t="e">
        <f t="shared" si="9"/>
        <v>#REF!</v>
      </c>
      <c r="CG146" s="30" t="e">
        <f t="shared" si="10"/>
        <v>#REF!</v>
      </c>
      <c r="CL146" s="30"/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  <c r="EA146" s="30">
        <v>0</v>
      </c>
      <c r="EB146" s="30">
        <v>0</v>
      </c>
      <c r="EC146" s="30">
        <v>0</v>
      </c>
      <c r="ED146" s="30">
        <v>0</v>
      </c>
      <c r="EE146" s="30">
        <v>0</v>
      </c>
      <c r="EF146" s="30">
        <v>0</v>
      </c>
      <c r="EG146" s="30">
        <v>0</v>
      </c>
      <c r="EH146" s="30">
        <v>0</v>
      </c>
    </row>
    <row r="148" spans="79:138">
      <c r="CA148" s="28" t="s">
        <v>42</v>
      </c>
      <c r="CB148" s="30" t="e">
        <v>#REF!</v>
      </c>
      <c r="CC148" s="30"/>
      <c r="CD148" s="30"/>
      <c r="CE148" s="30" t="e">
        <v>#REF!</v>
      </c>
      <c r="CF148" s="30"/>
      <c r="CG148" s="30"/>
      <c r="CH148" s="30" t="e">
        <v>#REF!</v>
      </c>
      <c r="CI148" s="30"/>
      <c r="CJ148" s="30"/>
    </row>
    <row r="149" spans="79:138">
      <c r="CA149" s="28" t="s">
        <v>41</v>
      </c>
      <c r="CB149" s="30" t="e">
        <v>#REF!</v>
      </c>
      <c r="CC149" s="30"/>
      <c r="CD149" s="30"/>
      <c r="CE149" s="30" t="e">
        <v>#REF!</v>
      </c>
      <c r="CF149" s="30"/>
      <c r="CG149" s="30"/>
      <c r="CH149" s="30" t="e">
        <v>#REF!</v>
      </c>
      <c r="CI149" s="30"/>
      <c r="CJ149" s="30"/>
    </row>
    <row r="150" spans="79:138">
      <c r="CA150" s="28" t="s">
        <v>40</v>
      </c>
      <c r="CB150" s="30" t="e">
        <v>#REF!</v>
      </c>
      <c r="CC150" s="30"/>
      <c r="CD150" s="30"/>
      <c r="CE150" s="30" t="e">
        <v>#REF!</v>
      </c>
      <c r="CF150" s="30"/>
      <c r="CG150" s="30"/>
      <c r="CH150" s="30" t="e">
        <v>#REF!</v>
      </c>
      <c r="CI150" s="30"/>
      <c r="CJ150" s="30"/>
    </row>
    <row r="151" spans="79:138">
      <c r="CA151" s="28" t="s">
        <v>39</v>
      </c>
      <c r="CB151" s="30" t="e">
        <v>#REF!</v>
      </c>
      <c r="CC151" s="30"/>
      <c r="CD151" s="30"/>
      <c r="CE151" s="30" t="e">
        <v>#REF!</v>
      </c>
      <c r="CF151" s="30"/>
      <c r="CG151" s="30"/>
      <c r="CH151" s="30" t="e">
        <v>#REF!</v>
      </c>
      <c r="CI151" s="30"/>
      <c r="CJ151" s="30"/>
    </row>
    <row r="152" spans="79:138">
      <c r="CA152" s="28" t="s">
        <v>38</v>
      </c>
      <c r="CB152" s="30" t="e">
        <v>#REF!</v>
      </c>
      <c r="CC152" s="30"/>
      <c r="CD152" s="30"/>
      <c r="CE152" s="30" t="e">
        <v>#REF!</v>
      </c>
      <c r="CF152" s="30"/>
      <c r="CG152" s="30"/>
      <c r="CH152" s="30" t="e">
        <v>#REF!</v>
      </c>
      <c r="CI152" s="30"/>
      <c r="CJ152" s="30"/>
    </row>
    <row r="153" spans="79:138">
      <c r="CA153" s="28" t="s">
        <v>37</v>
      </c>
      <c r="CB153" s="30" t="e">
        <v>#REF!</v>
      </c>
      <c r="CC153" s="30"/>
      <c r="CD153" s="30"/>
      <c r="CE153" s="30" t="e">
        <v>#REF!</v>
      </c>
      <c r="CF153" s="30"/>
      <c r="CG153" s="30"/>
      <c r="CH153" s="30" t="e">
        <v>#REF!</v>
      </c>
      <c r="CI153" s="30"/>
      <c r="CJ153" s="30"/>
    </row>
  </sheetData>
  <mergeCells count="346">
    <mergeCell ref="T14:U14"/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P7:Y7"/>
    <mergeCell ref="A9:AM9"/>
    <mergeCell ref="Z15:AF17"/>
    <mergeCell ref="AG15:AK17"/>
    <mergeCell ref="AL15:AM17"/>
    <mergeCell ref="O16:P16"/>
    <mergeCell ref="T16:U16"/>
    <mergeCell ref="O17:P17"/>
    <mergeCell ref="T17:U17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W12:Y14"/>
    <mergeCell ref="Z12:AF14"/>
    <mergeCell ref="AG12:AK14"/>
    <mergeCell ref="AL12:AM14"/>
    <mergeCell ref="O13:P13"/>
    <mergeCell ref="T13:U13"/>
    <mergeCell ref="O14:P14"/>
    <mergeCell ref="A21:B23"/>
    <mergeCell ref="C21:J23"/>
    <mergeCell ref="K21:N23"/>
    <mergeCell ref="O21:P21"/>
    <mergeCell ref="T21:U21"/>
    <mergeCell ref="W21:Y23"/>
    <mergeCell ref="A15:B17"/>
    <mergeCell ref="C15:J17"/>
    <mergeCell ref="K15:N17"/>
    <mergeCell ref="O15:P15"/>
    <mergeCell ref="T15:U15"/>
    <mergeCell ref="W15:Y17"/>
    <mergeCell ref="A18:B20"/>
    <mergeCell ref="C18:J20"/>
    <mergeCell ref="K18:N20"/>
    <mergeCell ref="O18:P18"/>
    <mergeCell ref="T18:U18"/>
    <mergeCell ref="W18:Y20"/>
    <mergeCell ref="Z18:AF20"/>
    <mergeCell ref="AG18:AK20"/>
    <mergeCell ref="AL18:AM20"/>
    <mergeCell ref="O19:P19"/>
    <mergeCell ref="T19:U19"/>
    <mergeCell ref="O20:P20"/>
    <mergeCell ref="T20:U20"/>
    <mergeCell ref="BE24:BK24"/>
    <mergeCell ref="O25:P25"/>
    <mergeCell ref="T25:U25"/>
    <mergeCell ref="Z21:AF23"/>
    <mergeCell ref="AG21:AK23"/>
    <mergeCell ref="AL21:AM23"/>
    <mergeCell ref="BE21:BF21"/>
    <mergeCell ref="BJ21:BK21"/>
    <mergeCell ref="O22:P22"/>
    <mergeCell ref="T22:U22"/>
    <mergeCell ref="O23:P23"/>
    <mergeCell ref="T23:U23"/>
    <mergeCell ref="A24:B26"/>
    <mergeCell ref="C24:J26"/>
    <mergeCell ref="K24:N26"/>
    <mergeCell ref="O24:P24"/>
    <mergeCell ref="T24:U24"/>
    <mergeCell ref="W24:Y26"/>
    <mergeCell ref="Z24:AF26"/>
    <mergeCell ref="AG24:AK26"/>
    <mergeCell ref="AL24:AM26"/>
    <mergeCell ref="O26:P26"/>
    <mergeCell ref="T26:U26"/>
    <mergeCell ref="A30:AM30"/>
    <mergeCell ref="A31:B33"/>
    <mergeCell ref="C31:J33"/>
    <mergeCell ref="K31:N33"/>
    <mergeCell ref="O31:P31"/>
    <mergeCell ref="A27:B29"/>
    <mergeCell ref="C27:J29"/>
    <mergeCell ref="K27:N29"/>
    <mergeCell ref="O27:P27"/>
    <mergeCell ref="T27:U27"/>
    <mergeCell ref="W27:Y29"/>
    <mergeCell ref="Z27:AF29"/>
    <mergeCell ref="AG27:AK29"/>
    <mergeCell ref="AL27:AM29"/>
    <mergeCell ref="O28:P28"/>
    <mergeCell ref="T28:U28"/>
    <mergeCell ref="O29:P29"/>
    <mergeCell ref="T29:U29"/>
    <mergeCell ref="W31:Y33"/>
    <mergeCell ref="Z31:AF33"/>
    <mergeCell ref="AG31:AK33"/>
    <mergeCell ref="AL31:AM33"/>
    <mergeCell ref="O32:P32"/>
    <mergeCell ref="T32:U32"/>
    <mergeCell ref="Z34:AF36"/>
    <mergeCell ref="AG34:AK36"/>
    <mergeCell ref="AL34:AM36"/>
    <mergeCell ref="A34:B36"/>
    <mergeCell ref="C34:J36"/>
    <mergeCell ref="K34:N36"/>
    <mergeCell ref="O34:P34"/>
    <mergeCell ref="T34:U34"/>
    <mergeCell ref="O35:P35"/>
    <mergeCell ref="T35:U35"/>
    <mergeCell ref="O36:P36"/>
    <mergeCell ref="T36:U36"/>
    <mergeCell ref="O33:P33"/>
    <mergeCell ref="T33:U33"/>
    <mergeCell ref="T31:U31"/>
    <mergeCell ref="A37:B39"/>
    <mergeCell ref="C37:J39"/>
    <mergeCell ref="K37:N39"/>
    <mergeCell ref="O37:P37"/>
    <mergeCell ref="T37:U37"/>
    <mergeCell ref="W37:Y39"/>
    <mergeCell ref="W34:Y36"/>
    <mergeCell ref="Z37:AF39"/>
    <mergeCell ref="AG37:AK39"/>
    <mergeCell ref="AL37:AM39"/>
    <mergeCell ref="O38:P38"/>
    <mergeCell ref="T38:U38"/>
    <mergeCell ref="O39:P39"/>
    <mergeCell ref="T39:U39"/>
    <mergeCell ref="A40:B42"/>
    <mergeCell ref="C40:J42"/>
    <mergeCell ref="K40:N42"/>
    <mergeCell ref="O40:P40"/>
    <mergeCell ref="T40:U40"/>
    <mergeCell ref="W40:Y42"/>
    <mergeCell ref="Z40:AF42"/>
    <mergeCell ref="AG40:AK42"/>
    <mergeCell ref="AL40:AM42"/>
    <mergeCell ref="O41:P41"/>
    <mergeCell ref="T41:U41"/>
    <mergeCell ref="O42:P42"/>
    <mergeCell ref="T42:U42"/>
    <mergeCell ref="AG83:AG88"/>
    <mergeCell ref="B77:D82"/>
    <mergeCell ref="E77:E82"/>
    <mergeCell ref="K77:O82"/>
    <mergeCell ref="AK67:AL70"/>
    <mergeCell ref="AM67:AM70"/>
    <mergeCell ref="AO69:AO70"/>
    <mergeCell ref="AP69:AP70"/>
    <mergeCell ref="A71:A100"/>
    <mergeCell ref="B71:D76"/>
    <mergeCell ref="E71:E76"/>
    <mergeCell ref="F71:J76"/>
    <mergeCell ref="AE71:AE76"/>
    <mergeCell ref="AF71:AF76"/>
    <mergeCell ref="AE77:AE82"/>
    <mergeCell ref="AF77:AF82"/>
    <mergeCell ref="AG77:AG82"/>
    <mergeCell ref="Z95:AD100"/>
    <mergeCell ref="B83:D88"/>
    <mergeCell ref="E83:E88"/>
    <mergeCell ref="P83:T88"/>
    <mergeCell ref="AE83:AE88"/>
    <mergeCell ref="AF83:AF88"/>
    <mergeCell ref="A67:A70"/>
    <mergeCell ref="AV71:AV76"/>
    <mergeCell ref="AW71:AW76"/>
    <mergeCell ref="AX71:AX76"/>
    <mergeCell ref="AY71:AY76"/>
    <mergeCell ref="AZ71:AZ76"/>
    <mergeCell ref="AH71:AJ74"/>
    <mergeCell ref="AK71:AK76"/>
    <mergeCell ref="AL71:AL76"/>
    <mergeCell ref="AM71:AM76"/>
    <mergeCell ref="AU71:AU76"/>
    <mergeCell ref="AK77:AK82"/>
    <mergeCell ref="AL77:AL82"/>
    <mergeCell ref="AM77:AM82"/>
    <mergeCell ref="AT77:AT82"/>
    <mergeCell ref="AU77:AU82"/>
    <mergeCell ref="AV77:AV82"/>
    <mergeCell ref="AY77:AY82"/>
    <mergeCell ref="AZ77:AZ82"/>
    <mergeCell ref="AH81:AH82"/>
    <mergeCell ref="AI81:AI82"/>
    <mergeCell ref="AJ81:AJ82"/>
    <mergeCell ref="AH77:AJ80"/>
    <mergeCell ref="AW77:AW82"/>
    <mergeCell ref="AX77:AX82"/>
    <mergeCell ref="AZ83:AZ88"/>
    <mergeCell ref="AH87:AH88"/>
    <mergeCell ref="AI87:AI88"/>
    <mergeCell ref="AJ87:AJ88"/>
    <mergeCell ref="AH83:AJ86"/>
    <mergeCell ref="AK83:AK88"/>
    <mergeCell ref="AL83:AL88"/>
    <mergeCell ref="AM83:AM88"/>
    <mergeCell ref="AT83:AT88"/>
    <mergeCell ref="AU83:AU88"/>
    <mergeCell ref="AV83:AV88"/>
    <mergeCell ref="AW83:AW88"/>
    <mergeCell ref="AX83:AX88"/>
    <mergeCell ref="AY83:AY88"/>
    <mergeCell ref="AZ101:AZ106"/>
    <mergeCell ref="AT101:AT106"/>
    <mergeCell ref="AU101:AU106"/>
    <mergeCell ref="AV101:AV106"/>
    <mergeCell ref="AW101:AW106"/>
    <mergeCell ref="AU89:AU94"/>
    <mergeCell ref="B89:D94"/>
    <mergeCell ref="E89:E94"/>
    <mergeCell ref="U89:Y94"/>
    <mergeCell ref="AE89:AE94"/>
    <mergeCell ref="AF89:AF94"/>
    <mergeCell ref="AG89:AG94"/>
    <mergeCell ref="AY89:AY94"/>
    <mergeCell ref="AZ89:AZ94"/>
    <mergeCell ref="AH93:AH94"/>
    <mergeCell ref="AI93:AI94"/>
    <mergeCell ref="AJ93:AJ94"/>
    <mergeCell ref="AH89:AJ92"/>
    <mergeCell ref="AK89:AK94"/>
    <mergeCell ref="AL89:AL94"/>
    <mergeCell ref="AM89:AM94"/>
    <mergeCell ref="AT89:AT94"/>
    <mergeCell ref="B95:D100"/>
    <mergeCell ref="E95:E100"/>
    <mergeCell ref="AX101:AX106"/>
    <mergeCell ref="AY101:AY106"/>
    <mergeCell ref="AV95:AV100"/>
    <mergeCell ref="AW95:AW100"/>
    <mergeCell ref="AX95:AX100"/>
    <mergeCell ref="AY95:AY100"/>
    <mergeCell ref="AH99:AH100"/>
    <mergeCell ref="AI99:AI100"/>
    <mergeCell ref="AJ99:AJ100"/>
    <mergeCell ref="AH95:AJ98"/>
    <mergeCell ref="AZ95:AZ100"/>
    <mergeCell ref="AE95:AE100"/>
    <mergeCell ref="AF95:AF100"/>
    <mergeCell ref="AG95:AG100"/>
    <mergeCell ref="AV89:AV94"/>
    <mergeCell ref="AW89:AW94"/>
    <mergeCell ref="AX89:AX94"/>
    <mergeCell ref="AK95:AK100"/>
    <mergeCell ref="AL95:AL100"/>
    <mergeCell ref="AM95:AM100"/>
    <mergeCell ref="AT95:AT100"/>
    <mergeCell ref="AU95:AU100"/>
    <mergeCell ref="C51:J53"/>
    <mergeCell ref="K51:N53"/>
    <mergeCell ref="O51:P51"/>
    <mergeCell ref="T51:U51"/>
    <mergeCell ref="W51:Y53"/>
    <mergeCell ref="Z51:AF53"/>
    <mergeCell ref="W60:Y62"/>
    <mergeCell ref="Z60:AF62"/>
    <mergeCell ref="AT71:AT76"/>
    <mergeCell ref="AH75:AH76"/>
    <mergeCell ref="AI75:AI76"/>
    <mergeCell ref="AJ75:AJ76"/>
    <mergeCell ref="AG71:AG76"/>
    <mergeCell ref="A65:AM65"/>
    <mergeCell ref="B67:D70"/>
    <mergeCell ref="F67:J70"/>
    <mergeCell ref="K67:O70"/>
    <mergeCell ref="P67:T70"/>
    <mergeCell ref="U67:Y70"/>
    <mergeCell ref="Z67:AD70"/>
    <mergeCell ref="AE67:AG70"/>
    <mergeCell ref="AH67:AJ70"/>
    <mergeCell ref="A60:B62"/>
    <mergeCell ref="C60:J62"/>
    <mergeCell ref="BE60:BK60"/>
    <mergeCell ref="O61:P61"/>
    <mergeCell ref="T61:U61"/>
    <mergeCell ref="O62:P62"/>
    <mergeCell ref="T62:U62"/>
    <mergeCell ref="T48:U48"/>
    <mergeCell ref="W48:Y50"/>
    <mergeCell ref="Z48:AF50"/>
    <mergeCell ref="AG48:AK50"/>
    <mergeCell ref="AL48:AM50"/>
    <mergeCell ref="O49:P49"/>
    <mergeCell ref="T49:U49"/>
    <mergeCell ref="O50:P50"/>
    <mergeCell ref="AG51:AK53"/>
    <mergeCell ref="AL51:AM53"/>
    <mergeCell ref="O52:P52"/>
    <mergeCell ref="T52:U52"/>
    <mergeCell ref="O53:P53"/>
    <mergeCell ref="T53:U53"/>
    <mergeCell ref="O48:P48"/>
    <mergeCell ref="T50:U50"/>
    <mergeCell ref="BE57:BF57"/>
    <mergeCell ref="BJ57:BK57"/>
    <mergeCell ref="K60:N62"/>
    <mergeCell ref="O60:P60"/>
    <mergeCell ref="T60:U60"/>
    <mergeCell ref="C57:J59"/>
    <mergeCell ref="K57:N59"/>
    <mergeCell ref="AG60:AK62"/>
    <mergeCell ref="AL60:AM62"/>
    <mergeCell ref="A54:B59"/>
    <mergeCell ref="O56:P56"/>
    <mergeCell ref="T56:U56"/>
    <mergeCell ref="W54:Y56"/>
    <mergeCell ref="Z54:AF56"/>
    <mergeCell ref="O55:P55"/>
    <mergeCell ref="T55:U55"/>
    <mergeCell ref="O57:P57"/>
    <mergeCell ref="T57:U57"/>
    <mergeCell ref="A45:AM45"/>
    <mergeCell ref="A47:B47"/>
    <mergeCell ref="C47:J47"/>
    <mergeCell ref="K47:Y47"/>
    <mergeCell ref="Z47:AF47"/>
    <mergeCell ref="T58:U58"/>
    <mergeCell ref="O59:P59"/>
    <mergeCell ref="T59:U59"/>
    <mergeCell ref="A48:B53"/>
    <mergeCell ref="C48:J50"/>
    <mergeCell ref="K48:N50"/>
    <mergeCell ref="AG47:AK47"/>
    <mergeCell ref="AL47:AM47"/>
    <mergeCell ref="W57:Y59"/>
    <mergeCell ref="Z57:AF59"/>
    <mergeCell ref="AG57:AK59"/>
    <mergeCell ref="AL57:AM59"/>
    <mergeCell ref="AG54:AK56"/>
    <mergeCell ref="AL54:AM56"/>
    <mergeCell ref="O58:P58"/>
    <mergeCell ref="C54:J56"/>
    <mergeCell ref="K54:N56"/>
    <mergeCell ref="O54:P54"/>
    <mergeCell ref="T54:U54"/>
  </mergeCells>
  <phoneticPr fontId="2"/>
  <conditionalFormatting sqref="F80:F82 J80:J82 F86:F88 J86:K88 O86:O88 F92:F94 J92:K94 O92:P94 T92:T94 F98:F100 J98:K100 O98:P100 T98:U100 Y98:Y100">
    <cfRule type="cellIs" dxfId="7" priority="4" stopIfTrue="1" operator="equal">
      <formula>0</formula>
    </cfRule>
  </conditionalFormatting>
  <conditionalFormatting sqref="F109:R109 T109:U109 F133:R133 T133:U133">
    <cfRule type="cellIs" dxfId="6" priority="3" stopIfTrue="1" operator="greaterThan">
      <formula>0</formula>
    </cfRule>
  </conditionalFormatting>
  <conditionalFormatting sqref="AO71 AO77 AO83 AO89 AO95">
    <cfRule type="cellIs" dxfId="5" priority="1" stopIfTrue="1" operator="notEqual">
      <formula>3</formula>
    </cfRule>
  </conditionalFormatting>
  <conditionalFormatting sqref="AP71 AP77 AP83 AP89 AP95">
    <cfRule type="cellIs" dxfId="4" priority="2" stopIfTrue="1" operator="notEqual">
      <formula>0</formula>
    </cfRule>
  </conditionalFormatting>
  <pageMargins left="0.39370078740157483" right="0.19685039370078741" top="0.39370078740157483" bottom="0.27559055118110237" header="0.51181102362204722" footer="0.19685039370078741"/>
  <pageSetup paperSize="9" scale="83" orientation="portrait" horizontalDpi="4294967293" r:id="rId1"/>
  <headerFooter alignWithMargins="0"/>
  <rowBreaks count="1" manualBreakCount="1">
    <brk id="64" max="38" man="1"/>
  </rowBreaks>
  <colBreaks count="2" manualBreakCount="2">
    <brk id="39" max="112" man="1"/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H153"/>
  <sheetViews>
    <sheetView view="pageBreakPreview" zoomScaleNormal="75" workbookViewId="0"/>
  </sheetViews>
  <sheetFormatPr defaultColWidth="8.09765625" defaultRowHeight="13.2"/>
  <cols>
    <col min="1" max="3" width="3.5" style="29" customWidth="1"/>
    <col min="4" max="4" width="3.3984375" style="29" customWidth="1"/>
    <col min="5" max="5" width="3.5" style="29" hidden="1" customWidth="1"/>
    <col min="6" max="6" width="3.5" style="29" customWidth="1"/>
    <col min="7" max="7" width="3.5" style="29" hidden="1" customWidth="1"/>
    <col min="8" max="8" width="3.5" style="29" customWidth="1"/>
    <col min="9" max="9" width="3.5" style="29" hidden="1" customWidth="1"/>
    <col min="10" max="11" width="3.5" style="29" customWidth="1"/>
    <col min="12" max="12" width="3.5" style="29" hidden="1" customWidth="1"/>
    <col min="13" max="13" width="3.3984375" style="29" customWidth="1"/>
    <col min="14" max="14" width="3.5" style="29" hidden="1" customWidth="1"/>
    <col min="15" max="16" width="3.5" style="29" customWidth="1"/>
    <col min="17" max="17" width="9.765625E-2" style="29" hidden="1" customWidth="1"/>
    <col min="18" max="18" width="3.5" style="29" customWidth="1"/>
    <col min="19" max="19" width="3.5" style="29" hidden="1" customWidth="1"/>
    <col min="20" max="20" width="3.5" style="29" customWidth="1"/>
    <col min="21" max="21" width="3.3984375" style="29" customWidth="1"/>
    <col min="22" max="22" width="3.5" style="29" hidden="1" customWidth="1"/>
    <col min="23" max="23" width="3.5" style="29" customWidth="1"/>
    <col min="24" max="24" width="3.5" style="29" hidden="1" customWidth="1"/>
    <col min="25" max="26" width="3.5" style="29" customWidth="1"/>
    <col min="27" max="27" width="3.5" style="29" hidden="1" customWidth="1"/>
    <col min="28" max="28" width="3.5" style="29" customWidth="1"/>
    <col min="29" max="29" width="3.5" style="29" hidden="1" customWidth="1"/>
    <col min="30" max="35" width="3.5" style="29" customWidth="1"/>
    <col min="36" max="36" width="3.3984375" style="29" customWidth="1"/>
    <col min="37" max="37" width="3.59765625" style="29" customWidth="1"/>
    <col min="38" max="39" width="8.59765625" style="29" customWidth="1"/>
    <col min="40" max="40" width="8.59765625" style="28" customWidth="1"/>
    <col min="41" max="42" width="13.8984375" style="28" hidden="1" customWidth="1"/>
    <col min="43" max="52" width="7.8984375" style="28" hidden="1" customWidth="1"/>
    <col min="53" max="61" width="0" style="28" hidden="1" customWidth="1"/>
    <col min="62" max="78" width="8.09765625" style="28"/>
    <col min="79" max="79" width="5.3984375" style="28" customWidth="1"/>
    <col min="80" max="256" width="8.09765625" style="28"/>
    <col min="257" max="259" width="3.5" style="28" customWidth="1"/>
    <col min="260" max="260" width="3.3984375" style="28" customWidth="1"/>
    <col min="261" max="261" width="0" style="28" hidden="1" customWidth="1"/>
    <col min="262" max="262" width="3.5" style="28" customWidth="1"/>
    <col min="263" max="263" width="0" style="28" hidden="1" customWidth="1"/>
    <col min="264" max="264" width="3.5" style="28" customWidth="1"/>
    <col min="265" max="265" width="0" style="28" hidden="1" customWidth="1"/>
    <col min="266" max="267" width="3.5" style="28" customWidth="1"/>
    <col min="268" max="268" width="0" style="28" hidden="1" customWidth="1"/>
    <col min="269" max="269" width="3.3984375" style="28" customWidth="1"/>
    <col min="270" max="270" width="0" style="28" hidden="1" customWidth="1"/>
    <col min="271" max="272" width="3.5" style="28" customWidth="1"/>
    <col min="273" max="273" width="0" style="28" hidden="1" customWidth="1"/>
    <col min="274" max="274" width="3.5" style="28" customWidth="1"/>
    <col min="275" max="275" width="0" style="28" hidden="1" customWidth="1"/>
    <col min="276" max="276" width="3.5" style="28" customWidth="1"/>
    <col min="277" max="277" width="3.3984375" style="28" customWidth="1"/>
    <col min="278" max="278" width="0" style="28" hidden="1" customWidth="1"/>
    <col min="279" max="279" width="3.5" style="28" customWidth="1"/>
    <col min="280" max="280" width="0" style="28" hidden="1" customWidth="1"/>
    <col min="281" max="282" width="3.5" style="28" customWidth="1"/>
    <col min="283" max="283" width="0" style="28" hidden="1" customWidth="1"/>
    <col min="284" max="284" width="3.5" style="28" customWidth="1"/>
    <col min="285" max="285" width="0" style="28" hidden="1" customWidth="1"/>
    <col min="286" max="291" width="3.5" style="28" customWidth="1"/>
    <col min="292" max="292" width="3.3984375" style="28" customWidth="1"/>
    <col min="293" max="293" width="3.59765625" style="28" customWidth="1"/>
    <col min="294" max="296" width="8.59765625" style="28" customWidth="1"/>
    <col min="297" max="298" width="13.8984375" style="28" customWidth="1"/>
    <col min="299" max="308" width="7.8984375" style="28" customWidth="1"/>
    <col min="309" max="334" width="8.09765625" style="28"/>
    <col min="335" max="335" width="5.3984375" style="28" customWidth="1"/>
    <col min="336" max="512" width="8.09765625" style="28"/>
    <col min="513" max="515" width="3.5" style="28" customWidth="1"/>
    <col min="516" max="516" width="3.3984375" style="28" customWidth="1"/>
    <col min="517" max="517" width="0" style="28" hidden="1" customWidth="1"/>
    <col min="518" max="518" width="3.5" style="28" customWidth="1"/>
    <col min="519" max="519" width="0" style="28" hidden="1" customWidth="1"/>
    <col min="520" max="520" width="3.5" style="28" customWidth="1"/>
    <col min="521" max="521" width="0" style="28" hidden="1" customWidth="1"/>
    <col min="522" max="523" width="3.5" style="28" customWidth="1"/>
    <col min="524" max="524" width="0" style="28" hidden="1" customWidth="1"/>
    <col min="525" max="525" width="3.3984375" style="28" customWidth="1"/>
    <col min="526" max="526" width="0" style="28" hidden="1" customWidth="1"/>
    <col min="527" max="528" width="3.5" style="28" customWidth="1"/>
    <col min="529" max="529" width="0" style="28" hidden="1" customWidth="1"/>
    <col min="530" max="530" width="3.5" style="28" customWidth="1"/>
    <col min="531" max="531" width="0" style="28" hidden="1" customWidth="1"/>
    <col min="532" max="532" width="3.5" style="28" customWidth="1"/>
    <col min="533" max="533" width="3.3984375" style="28" customWidth="1"/>
    <col min="534" max="534" width="0" style="28" hidden="1" customWidth="1"/>
    <col min="535" max="535" width="3.5" style="28" customWidth="1"/>
    <col min="536" max="536" width="0" style="28" hidden="1" customWidth="1"/>
    <col min="537" max="538" width="3.5" style="28" customWidth="1"/>
    <col min="539" max="539" width="0" style="28" hidden="1" customWidth="1"/>
    <col min="540" max="540" width="3.5" style="28" customWidth="1"/>
    <col min="541" max="541" width="0" style="28" hidden="1" customWidth="1"/>
    <col min="542" max="547" width="3.5" style="28" customWidth="1"/>
    <col min="548" max="548" width="3.3984375" style="28" customWidth="1"/>
    <col min="549" max="549" width="3.59765625" style="28" customWidth="1"/>
    <col min="550" max="552" width="8.59765625" style="28" customWidth="1"/>
    <col min="553" max="554" width="13.8984375" style="28" customWidth="1"/>
    <col min="555" max="564" width="7.8984375" style="28" customWidth="1"/>
    <col min="565" max="590" width="8.09765625" style="28"/>
    <col min="591" max="591" width="5.3984375" style="28" customWidth="1"/>
    <col min="592" max="768" width="8.09765625" style="28"/>
    <col min="769" max="771" width="3.5" style="28" customWidth="1"/>
    <col min="772" max="772" width="3.3984375" style="28" customWidth="1"/>
    <col min="773" max="773" width="0" style="28" hidden="1" customWidth="1"/>
    <col min="774" max="774" width="3.5" style="28" customWidth="1"/>
    <col min="775" max="775" width="0" style="28" hidden="1" customWidth="1"/>
    <col min="776" max="776" width="3.5" style="28" customWidth="1"/>
    <col min="777" max="777" width="0" style="28" hidden="1" customWidth="1"/>
    <col min="778" max="779" width="3.5" style="28" customWidth="1"/>
    <col min="780" max="780" width="0" style="28" hidden="1" customWidth="1"/>
    <col min="781" max="781" width="3.3984375" style="28" customWidth="1"/>
    <col min="782" max="782" width="0" style="28" hidden="1" customWidth="1"/>
    <col min="783" max="784" width="3.5" style="28" customWidth="1"/>
    <col min="785" max="785" width="0" style="28" hidden="1" customWidth="1"/>
    <col min="786" max="786" width="3.5" style="28" customWidth="1"/>
    <col min="787" max="787" width="0" style="28" hidden="1" customWidth="1"/>
    <col min="788" max="788" width="3.5" style="28" customWidth="1"/>
    <col min="789" max="789" width="3.3984375" style="28" customWidth="1"/>
    <col min="790" max="790" width="0" style="28" hidden="1" customWidth="1"/>
    <col min="791" max="791" width="3.5" style="28" customWidth="1"/>
    <col min="792" max="792" width="0" style="28" hidden="1" customWidth="1"/>
    <col min="793" max="794" width="3.5" style="28" customWidth="1"/>
    <col min="795" max="795" width="0" style="28" hidden="1" customWidth="1"/>
    <col min="796" max="796" width="3.5" style="28" customWidth="1"/>
    <col min="797" max="797" width="0" style="28" hidden="1" customWidth="1"/>
    <col min="798" max="803" width="3.5" style="28" customWidth="1"/>
    <col min="804" max="804" width="3.3984375" style="28" customWidth="1"/>
    <col min="805" max="805" width="3.59765625" style="28" customWidth="1"/>
    <col min="806" max="808" width="8.59765625" style="28" customWidth="1"/>
    <col min="809" max="810" width="13.8984375" style="28" customWidth="1"/>
    <col min="811" max="820" width="7.8984375" style="28" customWidth="1"/>
    <col min="821" max="846" width="8.09765625" style="28"/>
    <col min="847" max="847" width="5.3984375" style="28" customWidth="1"/>
    <col min="848" max="1024" width="8.09765625" style="28"/>
    <col min="1025" max="1027" width="3.5" style="28" customWidth="1"/>
    <col min="1028" max="1028" width="3.3984375" style="28" customWidth="1"/>
    <col min="1029" max="1029" width="0" style="28" hidden="1" customWidth="1"/>
    <col min="1030" max="1030" width="3.5" style="28" customWidth="1"/>
    <col min="1031" max="1031" width="0" style="28" hidden="1" customWidth="1"/>
    <col min="1032" max="1032" width="3.5" style="28" customWidth="1"/>
    <col min="1033" max="1033" width="0" style="28" hidden="1" customWidth="1"/>
    <col min="1034" max="1035" width="3.5" style="28" customWidth="1"/>
    <col min="1036" max="1036" width="0" style="28" hidden="1" customWidth="1"/>
    <col min="1037" max="1037" width="3.3984375" style="28" customWidth="1"/>
    <col min="1038" max="1038" width="0" style="28" hidden="1" customWidth="1"/>
    <col min="1039" max="1040" width="3.5" style="28" customWidth="1"/>
    <col min="1041" max="1041" width="0" style="28" hidden="1" customWidth="1"/>
    <col min="1042" max="1042" width="3.5" style="28" customWidth="1"/>
    <col min="1043" max="1043" width="0" style="28" hidden="1" customWidth="1"/>
    <col min="1044" max="1044" width="3.5" style="28" customWidth="1"/>
    <col min="1045" max="1045" width="3.3984375" style="28" customWidth="1"/>
    <col min="1046" max="1046" width="0" style="28" hidden="1" customWidth="1"/>
    <col min="1047" max="1047" width="3.5" style="28" customWidth="1"/>
    <col min="1048" max="1048" width="0" style="28" hidden="1" customWidth="1"/>
    <col min="1049" max="1050" width="3.5" style="28" customWidth="1"/>
    <col min="1051" max="1051" width="0" style="28" hidden="1" customWidth="1"/>
    <col min="1052" max="1052" width="3.5" style="28" customWidth="1"/>
    <col min="1053" max="1053" width="0" style="28" hidden="1" customWidth="1"/>
    <col min="1054" max="1059" width="3.5" style="28" customWidth="1"/>
    <col min="1060" max="1060" width="3.3984375" style="28" customWidth="1"/>
    <col min="1061" max="1061" width="3.59765625" style="28" customWidth="1"/>
    <col min="1062" max="1064" width="8.59765625" style="28" customWidth="1"/>
    <col min="1065" max="1066" width="13.8984375" style="28" customWidth="1"/>
    <col min="1067" max="1076" width="7.8984375" style="28" customWidth="1"/>
    <col min="1077" max="1102" width="8.09765625" style="28"/>
    <col min="1103" max="1103" width="5.3984375" style="28" customWidth="1"/>
    <col min="1104" max="1280" width="8.09765625" style="28"/>
    <col min="1281" max="1283" width="3.5" style="28" customWidth="1"/>
    <col min="1284" max="1284" width="3.3984375" style="28" customWidth="1"/>
    <col min="1285" max="1285" width="0" style="28" hidden="1" customWidth="1"/>
    <col min="1286" max="1286" width="3.5" style="28" customWidth="1"/>
    <col min="1287" max="1287" width="0" style="28" hidden="1" customWidth="1"/>
    <col min="1288" max="1288" width="3.5" style="28" customWidth="1"/>
    <col min="1289" max="1289" width="0" style="28" hidden="1" customWidth="1"/>
    <col min="1290" max="1291" width="3.5" style="28" customWidth="1"/>
    <col min="1292" max="1292" width="0" style="28" hidden="1" customWidth="1"/>
    <col min="1293" max="1293" width="3.3984375" style="28" customWidth="1"/>
    <col min="1294" max="1294" width="0" style="28" hidden="1" customWidth="1"/>
    <col min="1295" max="1296" width="3.5" style="28" customWidth="1"/>
    <col min="1297" max="1297" width="0" style="28" hidden="1" customWidth="1"/>
    <col min="1298" max="1298" width="3.5" style="28" customWidth="1"/>
    <col min="1299" max="1299" width="0" style="28" hidden="1" customWidth="1"/>
    <col min="1300" max="1300" width="3.5" style="28" customWidth="1"/>
    <col min="1301" max="1301" width="3.3984375" style="28" customWidth="1"/>
    <col min="1302" max="1302" width="0" style="28" hidden="1" customWidth="1"/>
    <col min="1303" max="1303" width="3.5" style="28" customWidth="1"/>
    <col min="1304" max="1304" width="0" style="28" hidden="1" customWidth="1"/>
    <col min="1305" max="1306" width="3.5" style="28" customWidth="1"/>
    <col min="1307" max="1307" width="0" style="28" hidden="1" customWidth="1"/>
    <col min="1308" max="1308" width="3.5" style="28" customWidth="1"/>
    <col min="1309" max="1309" width="0" style="28" hidden="1" customWidth="1"/>
    <col min="1310" max="1315" width="3.5" style="28" customWidth="1"/>
    <col min="1316" max="1316" width="3.3984375" style="28" customWidth="1"/>
    <col min="1317" max="1317" width="3.59765625" style="28" customWidth="1"/>
    <col min="1318" max="1320" width="8.59765625" style="28" customWidth="1"/>
    <col min="1321" max="1322" width="13.8984375" style="28" customWidth="1"/>
    <col min="1323" max="1332" width="7.8984375" style="28" customWidth="1"/>
    <col min="1333" max="1358" width="8.09765625" style="28"/>
    <col min="1359" max="1359" width="5.3984375" style="28" customWidth="1"/>
    <col min="1360" max="1536" width="8.09765625" style="28"/>
    <col min="1537" max="1539" width="3.5" style="28" customWidth="1"/>
    <col min="1540" max="1540" width="3.3984375" style="28" customWidth="1"/>
    <col min="1541" max="1541" width="0" style="28" hidden="1" customWidth="1"/>
    <col min="1542" max="1542" width="3.5" style="28" customWidth="1"/>
    <col min="1543" max="1543" width="0" style="28" hidden="1" customWidth="1"/>
    <col min="1544" max="1544" width="3.5" style="28" customWidth="1"/>
    <col min="1545" max="1545" width="0" style="28" hidden="1" customWidth="1"/>
    <col min="1546" max="1547" width="3.5" style="28" customWidth="1"/>
    <col min="1548" max="1548" width="0" style="28" hidden="1" customWidth="1"/>
    <col min="1549" max="1549" width="3.3984375" style="28" customWidth="1"/>
    <col min="1550" max="1550" width="0" style="28" hidden="1" customWidth="1"/>
    <col min="1551" max="1552" width="3.5" style="28" customWidth="1"/>
    <col min="1553" max="1553" width="0" style="28" hidden="1" customWidth="1"/>
    <col min="1554" max="1554" width="3.5" style="28" customWidth="1"/>
    <col min="1555" max="1555" width="0" style="28" hidden="1" customWidth="1"/>
    <col min="1556" max="1556" width="3.5" style="28" customWidth="1"/>
    <col min="1557" max="1557" width="3.3984375" style="28" customWidth="1"/>
    <col min="1558" max="1558" width="0" style="28" hidden="1" customWidth="1"/>
    <col min="1559" max="1559" width="3.5" style="28" customWidth="1"/>
    <col min="1560" max="1560" width="0" style="28" hidden="1" customWidth="1"/>
    <col min="1561" max="1562" width="3.5" style="28" customWidth="1"/>
    <col min="1563" max="1563" width="0" style="28" hidden="1" customWidth="1"/>
    <col min="1564" max="1564" width="3.5" style="28" customWidth="1"/>
    <col min="1565" max="1565" width="0" style="28" hidden="1" customWidth="1"/>
    <col min="1566" max="1571" width="3.5" style="28" customWidth="1"/>
    <col min="1572" max="1572" width="3.3984375" style="28" customWidth="1"/>
    <col min="1573" max="1573" width="3.59765625" style="28" customWidth="1"/>
    <col min="1574" max="1576" width="8.59765625" style="28" customWidth="1"/>
    <col min="1577" max="1578" width="13.8984375" style="28" customWidth="1"/>
    <col min="1579" max="1588" width="7.8984375" style="28" customWidth="1"/>
    <col min="1589" max="1614" width="8.09765625" style="28"/>
    <col min="1615" max="1615" width="5.3984375" style="28" customWidth="1"/>
    <col min="1616" max="1792" width="8.09765625" style="28"/>
    <col min="1793" max="1795" width="3.5" style="28" customWidth="1"/>
    <col min="1796" max="1796" width="3.3984375" style="28" customWidth="1"/>
    <col min="1797" max="1797" width="0" style="28" hidden="1" customWidth="1"/>
    <col min="1798" max="1798" width="3.5" style="28" customWidth="1"/>
    <col min="1799" max="1799" width="0" style="28" hidden="1" customWidth="1"/>
    <col min="1800" max="1800" width="3.5" style="28" customWidth="1"/>
    <col min="1801" max="1801" width="0" style="28" hidden="1" customWidth="1"/>
    <col min="1802" max="1803" width="3.5" style="28" customWidth="1"/>
    <col min="1804" max="1804" width="0" style="28" hidden="1" customWidth="1"/>
    <col min="1805" max="1805" width="3.3984375" style="28" customWidth="1"/>
    <col min="1806" max="1806" width="0" style="28" hidden="1" customWidth="1"/>
    <col min="1807" max="1808" width="3.5" style="28" customWidth="1"/>
    <col min="1809" max="1809" width="0" style="28" hidden="1" customWidth="1"/>
    <col min="1810" max="1810" width="3.5" style="28" customWidth="1"/>
    <col min="1811" max="1811" width="0" style="28" hidden="1" customWidth="1"/>
    <col min="1812" max="1812" width="3.5" style="28" customWidth="1"/>
    <col min="1813" max="1813" width="3.3984375" style="28" customWidth="1"/>
    <col min="1814" max="1814" width="0" style="28" hidden="1" customWidth="1"/>
    <col min="1815" max="1815" width="3.5" style="28" customWidth="1"/>
    <col min="1816" max="1816" width="0" style="28" hidden="1" customWidth="1"/>
    <col min="1817" max="1818" width="3.5" style="28" customWidth="1"/>
    <col min="1819" max="1819" width="0" style="28" hidden="1" customWidth="1"/>
    <col min="1820" max="1820" width="3.5" style="28" customWidth="1"/>
    <col min="1821" max="1821" width="0" style="28" hidden="1" customWidth="1"/>
    <col min="1822" max="1827" width="3.5" style="28" customWidth="1"/>
    <col min="1828" max="1828" width="3.3984375" style="28" customWidth="1"/>
    <col min="1829" max="1829" width="3.59765625" style="28" customWidth="1"/>
    <col min="1830" max="1832" width="8.59765625" style="28" customWidth="1"/>
    <col min="1833" max="1834" width="13.8984375" style="28" customWidth="1"/>
    <col min="1835" max="1844" width="7.8984375" style="28" customWidth="1"/>
    <col min="1845" max="1870" width="8.09765625" style="28"/>
    <col min="1871" max="1871" width="5.3984375" style="28" customWidth="1"/>
    <col min="1872" max="2048" width="8.09765625" style="28"/>
    <col min="2049" max="2051" width="3.5" style="28" customWidth="1"/>
    <col min="2052" max="2052" width="3.3984375" style="28" customWidth="1"/>
    <col min="2053" max="2053" width="0" style="28" hidden="1" customWidth="1"/>
    <col min="2054" max="2054" width="3.5" style="28" customWidth="1"/>
    <col min="2055" max="2055" width="0" style="28" hidden="1" customWidth="1"/>
    <col min="2056" max="2056" width="3.5" style="28" customWidth="1"/>
    <col min="2057" max="2057" width="0" style="28" hidden="1" customWidth="1"/>
    <col min="2058" max="2059" width="3.5" style="28" customWidth="1"/>
    <col min="2060" max="2060" width="0" style="28" hidden="1" customWidth="1"/>
    <col min="2061" max="2061" width="3.3984375" style="28" customWidth="1"/>
    <col min="2062" max="2062" width="0" style="28" hidden="1" customWidth="1"/>
    <col min="2063" max="2064" width="3.5" style="28" customWidth="1"/>
    <col min="2065" max="2065" width="0" style="28" hidden="1" customWidth="1"/>
    <col min="2066" max="2066" width="3.5" style="28" customWidth="1"/>
    <col min="2067" max="2067" width="0" style="28" hidden="1" customWidth="1"/>
    <col min="2068" max="2068" width="3.5" style="28" customWidth="1"/>
    <col min="2069" max="2069" width="3.3984375" style="28" customWidth="1"/>
    <col min="2070" max="2070" width="0" style="28" hidden="1" customWidth="1"/>
    <col min="2071" max="2071" width="3.5" style="28" customWidth="1"/>
    <col min="2072" max="2072" width="0" style="28" hidden="1" customWidth="1"/>
    <col min="2073" max="2074" width="3.5" style="28" customWidth="1"/>
    <col min="2075" max="2075" width="0" style="28" hidden="1" customWidth="1"/>
    <col min="2076" max="2076" width="3.5" style="28" customWidth="1"/>
    <col min="2077" max="2077" width="0" style="28" hidden="1" customWidth="1"/>
    <col min="2078" max="2083" width="3.5" style="28" customWidth="1"/>
    <col min="2084" max="2084" width="3.3984375" style="28" customWidth="1"/>
    <col min="2085" max="2085" width="3.59765625" style="28" customWidth="1"/>
    <col min="2086" max="2088" width="8.59765625" style="28" customWidth="1"/>
    <col min="2089" max="2090" width="13.8984375" style="28" customWidth="1"/>
    <col min="2091" max="2100" width="7.8984375" style="28" customWidth="1"/>
    <col min="2101" max="2126" width="8.09765625" style="28"/>
    <col min="2127" max="2127" width="5.3984375" style="28" customWidth="1"/>
    <col min="2128" max="2304" width="8.09765625" style="28"/>
    <col min="2305" max="2307" width="3.5" style="28" customWidth="1"/>
    <col min="2308" max="2308" width="3.3984375" style="28" customWidth="1"/>
    <col min="2309" max="2309" width="0" style="28" hidden="1" customWidth="1"/>
    <col min="2310" max="2310" width="3.5" style="28" customWidth="1"/>
    <col min="2311" max="2311" width="0" style="28" hidden="1" customWidth="1"/>
    <col min="2312" max="2312" width="3.5" style="28" customWidth="1"/>
    <col min="2313" max="2313" width="0" style="28" hidden="1" customWidth="1"/>
    <col min="2314" max="2315" width="3.5" style="28" customWidth="1"/>
    <col min="2316" max="2316" width="0" style="28" hidden="1" customWidth="1"/>
    <col min="2317" max="2317" width="3.3984375" style="28" customWidth="1"/>
    <col min="2318" max="2318" width="0" style="28" hidden="1" customWidth="1"/>
    <col min="2319" max="2320" width="3.5" style="28" customWidth="1"/>
    <col min="2321" max="2321" width="0" style="28" hidden="1" customWidth="1"/>
    <col min="2322" max="2322" width="3.5" style="28" customWidth="1"/>
    <col min="2323" max="2323" width="0" style="28" hidden="1" customWidth="1"/>
    <col min="2324" max="2324" width="3.5" style="28" customWidth="1"/>
    <col min="2325" max="2325" width="3.3984375" style="28" customWidth="1"/>
    <col min="2326" max="2326" width="0" style="28" hidden="1" customWidth="1"/>
    <col min="2327" max="2327" width="3.5" style="28" customWidth="1"/>
    <col min="2328" max="2328" width="0" style="28" hidden="1" customWidth="1"/>
    <col min="2329" max="2330" width="3.5" style="28" customWidth="1"/>
    <col min="2331" max="2331" width="0" style="28" hidden="1" customWidth="1"/>
    <col min="2332" max="2332" width="3.5" style="28" customWidth="1"/>
    <col min="2333" max="2333" width="0" style="28" hidden="1" customWidth="1"/>
    <col min="2334" max="2339" width="3.5" style="28" customWidth="1"/>
    <col min="2340" max="2340" width="3.3984375" style="28" customWidth="1"/>
    <col min="2341" max="2341" width="3.59765625" style="28" customWidth="1"/>
    <col min="2342" max="2344" width="8.59765625" style="28" customWidth="1"/>
    <col min="2345" max="2346" width="13.8984375" style="28" customWidth="1"/>
    <col min="2347" max="2356" width="7.8984375" style="28" customWidth="1"/>
    <col min="2357" max="2382" width="8.09765625" style="28"/>
    <col min="2383" max="2383" width="5.3984375" style="28" customWidth="1"/>
    <col min="2384" max="2560" width="8.09765625" style="28"/>
    <col min="2561" max="2563" width="3.5" style="28" customWidth="1"/>
    <col min="2564" max="2564" width="3.3984375" style="28" customWidth="1"/>
    <col min="2565" max="2565" width="0" style="28" hidden="1" customWidth="1"/>
    <col min="2566" max="2566" width="3.5" style="28" customWidth="1"/>
    <col min="2567" max="2567" width="0" style="28" hidden="1" customWidth="1"/>
    <col min="2568" max="2568" width="3.5" style="28" customWidth="1"/>
    <col min="2569" max="2569" width="0" style="28" hidden="1" customWidth="1"/>
    <col min="2570" max="2571" width="3.5" style="28" customWidth="1"/>
    <col min="2572" max="2572" width="0" style="28" hidden="1" customWidth="1"/>
    <col min="2573" max="2573" width="3.3984375" style="28" customWidth="1"/>
    <col min="2574" max="2574" width="0" style="28" hidden="1" customWidth="1"/>
    <col min="2575" max="2576" width="3.5" style="28" customWidth="1"/>
    <col min="2577" max="2577" width="0" style="28" hidden="1" customWidth="1"/>
    <col min="2578" max="2578" width="3.5" style="28" customWidth="1"/>
    <col min="2579" max="2579" width="0" style="28" hidden="1" customWidth="1"/>
    <col min="2580" max="2580" width="3.5" style="28" customWidth="1"/>
    <col min="2581" max="2581" width="3.3984375" style="28" customWidth="1"/>
    <col min="2582" max="2582" width="0" style="28" hidden="1" customWidth="1"/>
    <col min="2583" max="2583" width="3.5" style="28" customWidth="1"/>
    <col min="2584" max="2584" width="0" style="28" hidden="1" customWidth="1"/>
    <col min="2585" max="2586" width="3.5" style="28" customWidth="1"/>
    <col min="2587" max="2587" width="0" style="28" hidden="1" customWidth="1"/>
    <col min="2588" max="2588" width="3.5" style="28" customWidth="1"/>
    <col min="2589" max="2589" width="0" style="28" hidden="1" customWidth="1"/>
    <col min="2590" max="2595" width="3.5" style="28" customWidth="1"/>
    <col min="2596" max="2596" width="3.3984375" style="28" customWidth="1"/>
    <col min="2597" max="2597" width="3.59765625" style="28" customWidth="1"/>
    <col min="2598" max="2600" width="8.59765625" style="28" customWidth="1"/>
    <col min="2601" max="2602" width="13.8984375" style="28" customWidth="1"/>
    <col min="2603" max="2612" width="7.8984375" style="28" customWidth="1"/>
    <col min="2613" max="2638" width="8.09765625" style="28"/>
    <col min="2639" max="2639" width="5.3984375" style="28" customWidth="1"/>
    <col min="2640" max="2816" width="8.09765625" style="28"/>
    <col min="2817" max="2819" width="3.5" style="28" customWidth="1"/>
    <col min="2820" max="2820" width="3.3984375" style="28" customWidth="1"/>
    <col min="2821" max="2821" width="0" style="28" hidden="1" customWidth="1"/>
    <col min="2822" max="2822" width="3.5" style="28" customWidth="1"/>
    <col min="2823" max="2823" width="0" style="28" hidden="1" customWidth="1"/>
    <col min="2824" max="2824" width="3.5" style="28" customWidth="1"/>
    <col min="2825" max="2825" width="0" style="28" hidden="1" customWidth="1"/>
    <col min="2826" max="2827" width="3.5" style="28" customWidth="1"/>
    <col min="2828" max="2828" width="0" style="28" hidden="1" customWidth="1"/>
    <col min="2829" max="2829" width="3.3984375" style="28" customWidth="1"/>
    <col min="2830" max="2830" width="0" style="28" hidden="1" customWidth="1"/>
    <col min="2831" max="2832" width="3.5" style="28" customWidth="1"/>
    <col min="2833" max="2833" width="0" style="28" hidden="1" customWidth="1"/>
    <col min="2834" max="2834" width="3.5" style="28" customWidth="1"/>
    <col min="2835" max="2835" width="0" style="28" hidden="1" customWidth="1"/>
    <col min="2836" max="2836" width="3.5" style="28" customWidth="1"/>
    <col min="2837" max="2837" width="3.3984375" style="28" customWidth="1"/>
    <col min="2838" max="2838" width="0" style="28" hidden="1" customWidth="1"/>
    <col min="2839" max="2839" width="3.5" style="28" customWidth="1"/>
    <col min="2840" max="2840" width="0" style="28" hidden="1" customWidth="1"/>
    <col min="2841" max="2842" width="3.5" style="28" customWidth="1"/>
    <col min="2843" max="2843" width="0" style="28" hidden="1" customWidth="1"/>
    <col min="2844" max="2844" width="3.5" style="28" customWidth="1"/>
    <col min="2845" max="2845" width="0" style="28" hidden="1" customWidth="1"/>
    <col min="2846" max="2851" width="3.5" style="28" customWidth="1"/>
    <col min="2852" max="2852" width="3.3984375" style="28" customWidth="1"/>
    <col min="2853" max="2853" width="3.59765625" style="28" customWidth="1"/>
    <col min="2854" max="2856" width="8.59765625" style="28" customWidth="1"/>
    <col min="2857" max="2858" width="13.8984375" style="28" customWidth="1"/>
    <col min="2859" max="2868" width="7.8984375" style="28" customWidth="1"/>
    <col min="2869" max="2894" width="8.09765625" style="28"/>
    <col min="2895" max="2895" width="5.3984375" style="28" customWidth="1"/>
    <col min="2896" max="3072" width="8.09765625" style="28"/>
    <col min="3073" max="3075" width="3.5" style="28" customWidth="1"/>
    <col min="3076" max="3076" width="3.3984375" style="28" customWidth="1"/>
    <col min="3077" max="3077" width="0" style="28" hidden="1" customWidth="1"/>
    <col min="3078" max="3078" width="3.5" style="28" customWidth="1"/>
    <col min="3079" max="3079" width="0" style="28" hidden="1" customWidth="1"/>
    <col min="3080" max="3080" width="3.5" style="28" customWidth="1"/>
    <col min="3081" max="3081" width="0" style="28" hidden="1" customWidth="1"/>
    <col min="3082" max="3083" width="3.5" style="28" customWidth="1"/>
    <col min="3084" max="3084" width="0" style="28" hidden="1" customWidth="1"/>
    <col min="3085" max="3085" width="3.3984375" style="28" customWidth="1"/>
    <col min="3086" max="3086" width="0" style="28" hidden="1" customWidth="1"/>
    <col min="3087" max="3088" width="3.5" style="28" customWidth="1"/>
    <col min="3089" max="3089" width="0" style="28" hidden="1" customWidth="1"/>
    <col min="3090" max="3090" width="3.5" style="28" customWidth="1"/>
    <col min="3091" max="3091" width="0" style="28" hidden="1" customWidth="1"/>
    <col min="3092" max="3092" width="3.5" style="28" customWidth="1"/>
    <col min="3093" max="3093" width="3.3984375" style="28" customWidth="1"/>
    <col min="3094" max="3094" width="0" style="28" hidden="1" customWidth="1"/>
    <col min="3095" max="3095" width="3.5" style="28" customWidth="1"/>
    <col min="3096" max="3096" width="0" style="28" hidden="1" customWidth="1"/>
    <col min="3097" max="3098" width="3.5" style="28" customWidth="1"/>
    <col min="3099" max="3099" width="0" style="28" hidden="1" customWidth="1"/>
    <col min="3100" max="3100" width="3.5" style="28" customWidth="1"/>
    <col min="3101" max="3101" width="0" style="28" hidden="1" customWidth="1"/>
    <col min="3102" max="3107" width="3.5" style="28" customWidth="1"/>
    <col min="3108" max="3108" width="3.3984375" style="28" customWidth="1"/>
    <col min="3109" max="3109" width="3.59765625" style="28" customWidth="1"/>
    <col min="3110" max="3112" width="8.59765625" style="28" customWidth="1"/>
    <col min="3113" max="3114" width="13.8984375" style="28" customWidth="1"/>
    <col min="3115" max="3124" width="7.8984375" style="28" customWidth="1"/>
    <col min="3125" max="3150" width="8.09765625" style="28"/>
    <col min="3151" max="3151" width="5.3984375" style="28" customWidth="1"/>
    <col min="3152" max="3328" width="8.09765625" style="28"/>
    <col min="3329" max="3331" width="3.5" style="28" customWidth="1"/>
    <col min="3332" max="3332" width="3.3984375" style="28" customWidth="1"/>
    <col min="3333" max="3333" width="0" style="28" hidden="1" customWidth="1"/>
    <col min="3334" max="3334" width="3.5" style="28" customWidth="1"/>
    <col min="3335" max="3335" width="0" style="28" hidden="1" customWidth="1"/>
    <col min="3336" max="3336" width="3.5" style="28" customWidth="1"/>
    <col min="3337" max="3337" width="0" style="28" hidden="1" customWidth="1"/>
    <col min="3338" max="3339" width="3.5" style="28" customWidth="1"/>
    <col min="3340" max="3340" width="0" style="28" hidden="1" customWidth="1"/>
    <col min="3341" max="3341" width="3.3984375" style="28" customWidth="1"/>
    <col min="3342" max="3342" width="0" style="28" hidden="1" customWidth="1"/>
    <col min="3343" max="3344" width="3.5" style="28" customWidth="1"/>
    <col min="3345" max="3345" width="0" style="28" hidden="1" customWidth="1"/>
    <col min="3346" max="3346" width="3.5" style="28" customWidth="1"/>
    <col min="3347" max="3347" width="0" style="28" hidden="1" customWidth="1"/>
    <col min="3348" max="3348" width="3.5" style="28" customWidth="1"/>
    <col min="3349" max="3349" width="3.3984375" style="28" customWidth="1"/>
    <col min="3350" max="3350" width="0" style="28" hidden="1" customWidth="1"/>
    <col min="3351" max="3351" width="3.5" style="28" customWidth="1"/>
    <col min="3352" max="3352" width="0" style="28" hidden="1" customWidth="1"/>
    <col min="3353" max="3354" width="3.5" style="28" customWidth="1"/>
    <col min="3355" max="3355" width="0" style="28" hidden="1" customWidth="1"/>
    <col min="3356" max="3356" width="3.5" style="28" customWidth="1"/>
    <col min="3357" max="3357" width="0" style="28" hidden="1" customWidth="1"/>
    <col min="3358" max="3363" width="3.5" style="28" customWidth="1"/>
    <col min="3364" max="3364" width="3.3984375" style="28" customWidth="1"/>
    <col min="3365" max="3365" width="3.59765625" style="28" customWidth="1"/>
    <col min="3366" max="3368" width="8.59765625" style="28" customWidth="1"/>
    <col min="3369" max="3370" width="13.8984375" style="28" customWidth="1"/>
    <col min="3371" max="3380" width="7.8984375" style="28" customWidth="1"/>
    <col min="3381" max="3406" width="8.09765625" style="28"/>
    <col min="3407" max="3407" width="5.3984375" style="28" customWidth="1"/>
    <col min="3408" max="3584" width="8.09765625" style="28"/>
    <col min="3585" max="3587" width="3.5" style="28" customWidth="1"/>
    <col min="3588" max="3588" width="3.3984375" style="28" customWidth="1"/>
    <col min="3589" max="3589" width="0" style="28" hidden="1" customWidth="1"/>
    <col min="3590" max="3590" width="3.5" style="28" customWidth="1"/>
    <col min="3591" max="3591" width="0" style="28" hidden="1" customWidth="1"/>
    <col min="3592" max="3592" width="3.5" style="28" customWidth="1"/>
    <col min="3593" max="3593" width="0" style="28" hidden="1" customWidth="1"/>
    <col min="3594" max="3595" width="3.5" style="28" customWidth="1"/>
    <col min="3596" max="3596" width="0" style="28" hidden="1" customWidth="1"/>
    <col min="3597" max="3597" width="3.3984375" style="28" customWidth="1"/>
    <col min="3598" max="3598" width="0" style="28" hidden="1" customWidth="1"/>
    <col min="3599" max="3600" width="3.5" style="28" customWidth="1"/>
    <col min="3601" max="3601" width="0" style="28" hidden="1" customWidth="1"/>
    <col min="3602" max="3602" width="3.5" style="28" customWidth="1"/>
    <col min="3603" max="3603" width="0" style="28" hidden="1" customWidth="1"/>
    <col min="3604" max="3604" width="3.5" style="28" customWidth="1"/>
    <col min="3605" max="3605" width="3.3984375" style="28" customWidth="1"/>
    <col min="3606" max="3606" width="0" style="28" hidden="1" customWidth="1"/>
    <col min="3607" max="3607" width="3.5" style="28" customWidth="1"/>
    <col min="3608" max="3608" width="0" style="28" hidden="1" customWidth="1"/>
    <col min="3609" max="3610" width="3.5" style="28" customWidth="1"/>
    <col min="3611" max="3611" width="0" style="28" hidden="1" customWidth="1"/>
    <col min="3612" max="3612" width="3.5" style="28" customWidth="1"/>
    <col min="3613" max="3613" width="0" style="28" hidden="1" customWidth="1"/>
    <col min="3614" max="3619" width="3.5" style="28" customWidth="1"/>
    <col min="3620" max="3620" width="3.3984375" style="28" customWidth="1"/>
    <col min="3621" max="3621" width="3.59765625" style="28" customWidth="1"/>
    <col min="3622" max="3624" width="8.59765625" style="28" customWidth="1"/>
    <col min="3625" max="3626" width="13.8984375" style="28" customWidth="1"/>
    <col min="3627" max="3636" width="7.8984375" style="28" customWidth="1"/>
    <col min="3637" max="3662" width="8.09765625" style="28"/>
    <col min="3663" max="3663" width="5.3984375" style="28" customWidth="1"/>
    <col min="3664" max="3840" width="8.09765625" style="28"/>
    <col min="3841" max="3843" width="3.5" style="28" customWidth="1"/>
    <col min="3844" max="3844" width="3.3984375" style="28" customWidth="1"/>
    <col min="3845" max="3845" width="0" style="28" hidden="1" customWidth="1"/>
    <col min="3846" max="3846" width="3.5" style="28" customWidth="1"/>
    <col min="3847" max="3847" width="0" style="28" hidden="1" customWidth="1"/>
    <col min="3848" max="3848" width="3.5" style="28" customWidth="1"/>
    <col min="3849" max="3849" width="0" style="28" hidden="1" customWidth="1"/>
    <col min="3850" max="3851" width="3.5" style="28" customWidth="1"/>
    <col min="3852" max="3852" width="0" style="28" hidden="1" customWidth="1"/>
    <col min="3853" max="3853" width="3.3984375" style="28" customWidth="1"/>
    <col min="3854" max="3854" width="0" style="28" hidden="1" customWidth="1"/>
    <col min="3855" max="3856" width="3.5" style="28" customWidth="1"/>
    <col min="3857" max="3857" width="0" style="28" hidden="1" customWidth="1"/>
    <col min="3858" max="3858" width="3.5" style="28" customWidth="1"/>
    <col min="3859" max="3859" width="0" style="28" hidden="1" customWidth="1"/>
    <col min="3860" max="3860" width="3.5" style="28" customWidth="1"/>
    <col min="3861" max="3861" width="3.3984375" style="28" customWidth="1"/>
    <col min="3862" max="3862" width="0" style="28" hidden="1" customWidth="1"/>
    <col min="3863" max="3863" width="3.5" style="28" customWidth="1"/>
    <col min="3864" max="3864" width="0" style="28" hidden="1" customWidth="1"/>
    <col min="3865" max="3866" width="3.5" style="28" customWidth="1"/>
    <col min="3867" max="3867" width="0" style="28" hidden="1" customWidth="1"/>
    <col min="3868" max="3868" width="3.5" style="28" customWidth="1"/>
    <col min="3869" max="3869" width="0" style="28" hidden="1" customWidth="1"/>
    <col min="3870" max="3875" width="3.5" style="28" customWidth="1"/>
    <col min="3876" max="3876" width="3.3984375" style="28" customWidth="1"/>
    <col min="3877" max="3877" width="3.59765625" style="28" customWidth="1"/>
    <col min="3878" max="3880" width="8.59765625" style="28" customWidth="1"/>
    <col min="3881" max="3882" width="13.8984375" style="28" customWidth="1"/>
    <col min="3883" max="3892" width="7.8984375" style="28" customWidth="1"/>
    <col min="3893" max="3918" width="8.09765625" style="28"/>
    <col min="3919" max="3919" width="5.3984375" style="28" customWidth="1"/>
    <col min="3920" max="4096" width="8.09765625" style="28"/>
    <col min="4097" max="4099" width="3.5" style="28" customWidth="1"/>
    <col min="4100" max="4100" width="3.3984375" style="28" customWidth="1"/>
    <col min="4101" max="4101" width="0" style="28" hidden="1" customWidth="1"/>
    <col min="4102" max="4102" width="3.5" style="28" customWidth="1"/>
    <col min="4103" max="4103" width="0" style="28" hidden="1" customWidth="1"/>
    <col min="4104" max="4104" width="3.5" style="28" customWidth="1"/>
    <col min="4105" max="4105" width="0" style="28" hidden="1" customWidth="1"/>
    <col min="4106" max="4107" width="3.5" style="28" customWidth="1"/>
    <col min="4108" max="4108" width="0" style="28" hidden="1" customWidth="1"/>
    <col min="4109" max="4109" width="3.3984375" style="28" customWidth="1"/>
    <col min="4110" max="4110" width="0" style="28" hidden="1" customWidth="1"/>
    <col min="4111" max="4112" width="3.5" style="28" customWidth="1"/>
    <col min="4113" max="4113" width="0" style="28" hidden="1" customWidth="1"/>
    <col min="4114" max="4114" width="3.5" style="28" customWidth="1"/>
    <col min="4115" max="4115" width="0" style="28" hidden="1" customWidth="1"/>
    <col min="4116" max="4116" width="3.5" style="28" customWidth="1"/>
    <col min="4117" max="4117" width="3.3984375" style="28" customWidth="1"/>
    <col min="4118" max="4118" width="0" style="28" hidden="1" customWidth="1"/>
    <col min="4119" max="4119" width="3.5" style="28" customWidth="1"/>
    <col min="4120" max="4120" width="0" style="28" hidden="1" customWidth="1"/>
    <col min="4121" max="4122" width="3.5" style="28" customWidth="1"/>
    <col min="4123" max="4123" width="0" style="28" hidden="1" customWidth="1"/>
    <col min="4124" max="4124" width="3.5" style="28" customWidth="1"/>
    <col min="4125" max="4125" width="0" style="28" hidden="1" customWidth="1"/>
    <col min="4126" max="4131" width="3.5" style="28" customWidth="1"/>
    <col min="4132" max="4132" width="3.3984375" style="28" customWidth="1"/>
    <col min="4133" max="4133" width="3.59765625" style="28" customWidth="1"/>
    <col min="4134" max="4136" width="8.59765625" style="28" customWidth="1"/>
    <col min="4137" max="4138" width="13.8984375" style="28" customWidth="1"/>
    <col min="4139" max="4148" width="7.8984375" style="28" customWidth="1"/>
    <col min="4149" max="4174" width="8.09765625" style="28"/>
    <col min="4175" max="4175" width="5.3984375" style="28" customWidth="1"/>
    <col min="4176" max="4352" width="8.09765625" style="28"/>
    <col min="4353" max="4355" width="3.5" style="28" customWidth="1"/>
    <col min="4356" max="4356" width="3.3984375" style="28" customWidth="1"/>
    <col min="4357" max="4357" width="0" style="28" hidden="1" customWidth="1"/>
    <col min="4358" max="4358" width="3.5" style="28" customWidth="1"/>
    <col min="4359" max="4359" width="0" style="28" hidden="1" customWidth="1"/>
    <col min="4360" max="4360" width="3.5" style="28" customWidth="1"/>
    <col min="4361" max="4361" width="0" style="28" hidden="1" customWidth="1"/>
    <col min="4362" max="4363" width="3.5" style="28" customWidth="1"/>
    <col min="4364" max="4364" width="0" style="28" hidden="1" customWidth="1"/>
    <col min="4365" max="4365" width="3.3984375" style="28" customWidth="1"/>
    <col min="4366" max="4366" width="0" style="28" hidden="1" customWidth="1"/>
    <col min="4367" max="4368" width="3.5" style="28" customWidth="1"/>
    <col min="4369" max="4369" width="0" style="28" hidden="1" customWidth="1"/>
    <col min="4370" max="4370" width="3.5" style="28" customWidth="1"/>
    <col min="4371" max="4371" width="0" style="28" hidden="1" customWidth="1"/>
    <col min="4372" max="4372" width="3.5" style="28" customWidth="1"/>
    <col min="4373" max="4373" width="3.3984375" style="28" customWidth="1"/>
    <col min="4374" max="4374" width="0" style="28" hidden="1" customWidth="1"/>
    <col min="4375" max="4375" width="3.5" style="28" customWidth="1"/>
    <col min="4376" max="4376" width="0" style="28" hidden="1" customWidth="1"/>
    <col min="4377" max="4378" width="3.5" style="28" customWidth="1"/>
    <col min="4379" max="4379" width="0" style="28" hidden="1" customWidth="1"/>
    <col min="4380" max="4380" width="3.5" style="28" customWidth="1"/>
    <col min="4381" max="4381" width="0" style="28" hidden="1" customWidth="1"/>
    <col min="4382" max="4387" width="3.5" style="28" customWidth="1"/>
    <col min="4388" max="4388" width="3.3984375" style="28" customWidth="1"/>
    <col min="4389" max="4389" width="3.59765625" style="28" customWidth="1"/>
    <col min="4390" max="4392" width="8.59765625" style="28" customWidth="1"/>
    <col min="4393" max="4394" width="13.8984375" style="28" customWidth="1"/>
    <col min="4395" max="4404" width="7.8984375" style="28" customWidth="1"/>
    <col min="4405" max="4430" width="8.09765625" style="28"/>
    <col min="4431" max="4431" width="5.3984375" style="28" customWidth="1"/>
    <col min="4432" max="4608" width="8.09765625" style="28"/>
    <col min="4609" max="4611" width="3.5" style="28" customWidth="1"/>
    <col min="4612" max="4612" width="3.3984375" style="28" customWidth="1"/>
    <col min="4613" max="4613" width="0" style="28" hidden="1" customWidth="1"/>
    <col min="4614" max="4614" width="3.5" style="28" customWidth="1"/>
    <col min="4615" max="4615" width="0" style="28" hidden="1" customWidth="1"/>
    <col min="4616" max="4616" width="3.5" style="28" customWidth="1"/>
    <col min="4617" max="4617" width="0" style="28" hidden="1" customWidth="1"/>
    <col min="4618" max="4619" width="3.5" style="28" customWidth="1"/>
    <col min="4620" max="4620" width="0" style="28" hidden="1" customWidth="1"/>
    <col min="4621" max="4621" width="3.3984375" style="28" customWidth="1"/>
    <col min="4622" max="4622" width="0" style="28" hidden="1" customWidth="1"/>
    <col min="4623" max="4624" width="3.5" style="28" customWidth="1"/>
    <col min="4625" max="4625" width="0" style="28" hidden="1" customWidth="1"/>
    <col min="4626" max="4626" width="3.5" style="28" customWidth="1"/>
    <col min="4627" max="4627" width="0" style="28" hidden="1" customWidth="1"/>
    <col min="4628" max="4628" width="3.5" style="28" customWidth="1"/>
    <col min="4629" max="4629" width="3.3984375" style="28" customWidth="1"/>
    <col min="4630" max="4630" width="0" style="28" hidden="1" customWidth="1"/>
    <col min="4631" max="4631" width="3.5" style="28" customWidth="1"/>
    <col min="4632" max="4632" width="0" style="28" hidden="1" customWidth="1"/>
    <col min="4633" max="4634" width="3.5" style="28" customWidth="1"/>
    <col min="4635" max="4635" width="0" style="28" hidden="1" customWidth="1"/>
    <col min="4636" max="4636" width="3.5" style="28" customWidth="1"/>
    <col min="4637" max="4637" width="0" style="28" hidden="1" customWidth="1"/>
    <col min="4638" max="4643" width="3.5" style="28" customWidth="1"/>
    <col min="4644" max="4644" width="3.3984375" style="28" customWidth="1"/>
    <col min="4645" max="4645" width="3.59765625" style="28" customWidth="1"/>
    <col min="4646" max="4648" width="8.59765625" style="28" customWidth="1"/>
    <col min="4649" max="4650" width="13.8984375" style="28" customWidth="1"/>
    <col min="4651" max="4660" width="7.8984375" style="28" customWidth="1"/>
    <col min="4661" max="4686" width="8.09765625" style="28"/>
    <col min="4687" max="4687" width="5.3984375" style="28" customWidth="1"/>
    <col min="4688" max="4864" width="8.09765625" style="28"/>
    <col min="4865" max="4867" width="3.5" style="28" customWidth="1"/>
    <col min="4868" max="4868" width="3.3984375" style="28" customWidth="1"/>
    <col min="4869" max="4869" width="0" style="28" hidden="1" customWidth="1"/>
    <col min="4870" max="4870" width="3.5" style="28" customWidth="1"/>
    <col min="4871" max="4871" width="0" style="28" hidden="1" customWidth="1"/>
    <col min="4872" max="4872" width="3.5" style="28" customWidth="1"/>
    <col min="4873" max="4873" width="0" style="28" hidden="1" customWidth="1"/>
    <col min="4874" max="4875" width="3.5" style="28" customWidth="1"/>
    <col min="4876" max="4876" width="0" style="28" hidden="1" customWidth="1"/>
    <col min="4877" max="4877" width="3.3984375" style="28" customWidth="1"/>
    <col min="4878" max="4878" width="0" style="28" hidden="1" customWidth="1"/>
    <col min="4879" max="4880" width="3.5" style="28" customWidth="1"/>
    <col min="4881" max="4881" width="0" style="28" hidden="1" customWidth="1"/>
    <col min="4882" max="4882" width="3.5" style="28" customWidth="1"/>
    <col min="4883" max="4883" width="0" style="28" hidden="1" customWidth="1"/>
    <col min="4884" max="4884" width="3.5" style="28" customWidth="1"/>
    <col min="4885" max="4885" width="3.3984375" style="28" customWidth="1"/>
    <col min="4886" max="4886" width="0" style="28" hidden="1" customWidth="1"/>
    <col min="4887" max="4887" width="3.5" style="28" customWidth="1"/>
    <col min="4888" max="4888" width="0" style="28" hidden="1" customWidth="1"/>
    <col min="4889" max="4890" width="3.5" style="28" customWidth="1"/>
    <col min="4891" max="4891" width="0" style="28" hidden="1" customWidth="1"/>
    <col min="4892" max="4892" width="3.5" style="28" customWidth="1"/>
    <col min="4893" max="4893" width="0" style="28" hidden="1" customWidth="1"/>
    <col min="4894" max="4899" width="3.5" style="28" customWidth="1"/>
    <col min="4900" max="4900" width="3.3984375" style="28" customWidth="1"/>
    <col min="4901" max="4901" width="3.59765625" style="28" customWidth="1"/>
    <col min="4902" max="4904" width="8.59765625" style="28" customWidth="1"/>
    <col min="4905" max="4906" width="13.8984375" style="28" customWidth="1"/>
    <col min="4907" max="4916" width="7.8984375" style="28" customWidth="1"/>
    <col min="4917" max="4942" width="8.09765625" style="28"/>
    <col min="4943" max="4943" width="5.3984375" style="28" customWidth="1"/>
    <col min="4944" max="5120" width="8.09765625" style="28"/>
    <col min="5121" max="5123" width="3.5" style="28" customWidth="1"/>
    <col min="5124" max="5124" width="3.3984375" style="28" customWidth="1"/>
    <col min="5125" max="5125" width="0" style="28" hidden="1" customWidth="1"/>
    <col min="5126" max="5126" width="3.5" style="28" customWidth="1"/>
    <col min="5127" max="5127" width="0" style="28" hidden="1" customWidth="1"/>
    <col min="5128" max="5128" width="3.5" style="28" customWidth="1"/>
    <col min="5129" max="5129" width="0" style="28" hidden="1" customWidth="1"/>
    <col min="5130" max="5131" width="3.5" style="28" customWidth="1"/>
    <col min="5132" max="5132" width="0" style="28" hidden="1" customWidth="1"/>
    <col min="5133" max="5133" width="3.3984375" style="28" customWidth="1"/>
    <col min="5134" max="5134" width="0" style="28" hidden="1" customWidth="1"/>
    <col min="5135" max="5136" width="3.5" style="28" customWidth="1"/>
    <col min="5137" max="5137" width="0" style="28" hidden="1" customWidth="1"/>
    <col min="5138" max="5138" width="3.5" style="28" customWidth="1"/>
    <col min="5139" max="5139" width="0" style="28" hidden="1" customWidth="1"/>
    <col min="5140" max="5140" width="3.5" style="28" customWidth="1"/>
    <col min="5141" max="5141" width="3.3984375" style="28" customWidth="1"/>
    <col min="5142" max="5142" width="0" style="28" hidden="1" customWidth="1"/>
    <col min="5143" max="5143" width="3.5" style="28" customWidth="1"/>
    <col min="5144" max="5144" width="0" style="28" hidden="1" customWidth="1"/>
    <col min="5145" max="5146" width="3.5" style="28" customWidth="1"/>
    <col min="5147" max="5147" width="0" style="28" hidden="1" customWidth="1"/>
    <col min="5148" max="5148" width="3.5" style="28" customWidth="1"/>
    <col min="5149" max="5149" width="0" style="28" hidden="1" customWidth="1"/>
    <col min="5150" max="5155" width="3.5" style="28" customWidth="1"/>
    <col min="5156" max="5156" width="3.3984375" style="28" customWidth="1"/>
    <col min="5157" max="5157" width="3.59765625" style="28" customWidth="1"/>
    <col min="5158" max="5160" width="8.59765625" style="28" customWidth="1"/>
    <col min="5161" max="5162" width="13.8984375" style="28" customWidth="1"/>
    <col min="5163" max="5172" width="7.8984375" style="28" customWidth="1"/>
    <col min="5173" max="5198" width="8.09765625" style="28"/>
    <col min="5199" max="5199" width="5.3984375" style="28" customWidth="1"/>
    <col min="5200" max="5376" width="8.09765625" style="28"/>
    <col min="5377" max="5379" width="3.5" style="28" customWidth="1"/>
    <col min="5380" max="5380" width="3.3984375" style="28" customWidth="1"/>
    <col min="5381" max="5381" width="0" style="28" hidden="1" customWidth="1"/>
    <col min="5382" max="5382" width="3.5" style="28" customWidth="1"/>
    <col min="5383" max="5383" width="0" style="28" hidden="1" customWidth="1"/>
    <col min="5384" max="5384" width="3.5" style="28" customWidth="1"/>
    <col min="5385" max="5385" width="0" style="28" hidden="1" customWidth="1"/>
    <col min="5386" max="5387" width="3.5" style="28" customWidth="1"/>
    <col min="5388" max="5388" width="0" style="28" hidden="1" customWidth="1"/>
    <col min="5389" max="5389" width="3.3984375" style="28" customWidth="1"/>
    <col min="5390" max="5390" width="0" style="28" hidden="1" customWidth="1"/>
    <col min="5391" max="5392" width="3.5" style="28" customWidth="1"/>
    <col min="5393" max="5393" width="0" style="28" hidden="1" customWidth="1"/>
    <col min="5394" max="5394" width="3.5" style="28" customWidth="1"/>
    <col min="5395" max="5395" width="0" style="28" hidden="1" customWidth="1"/>
    <col min="5396" max="5396" width="3.5" style="28" customWidth="1"/>
    <col min="5397" max="5397" width="3.3984375" style="28" customWidth="1"/>
    <col min="5398" max="5398" width="0" style="28" hidden="1" customWidth="1"/>
    <col min="5399" max="5399" width="3.5" style="28" customWidth="1"/>
    <col min="5400" max="5400" width="0" style="28" hidden="1" customWidth="1"/>
    <col min="5401" max="5402" width="3.5" style="28" customWidth="1"/>
    <col min="5403" max="5403" width="0" style="28" hidden="1" customWidth="1"/>
    <col min="5404" max="5404" width="3.5" style="28" customWidth="1"/>
    <col min="5405" max="5405" width="0" style="28" hidden="1" customWidth="1"/>
    <col min="5406" max="5411" width="3.5" style="28" customWidth="1"/>
    <col min="5412" max="5412" width="3.3984375" style="28" customWidth="1"/>
    <col min="5413" max="5413" width="3.59765625" style="28" customWidth="1"/>
    <col min="5414" max="5416" width="8.59765625" style="28" customWidth="1"/>
    <col min="5417" max="5418" width="13.8984375" style="28" customWidth="1"/>
    <col min="5419" max="5428" width="7.8984375" style="28" customWidth="1"/>
    <col min="5429" max="5454" width="8.09765625" style="28"/>
    <col min="5455" max="5455" width="5.3984375" style="28" customWidth="1"/>
    <col min="5456" max="5632" width="8.09765625" style="28"/>
    <col min="5633" max="5635" width="3.5" style="28" customWidth="1"/>
    <col min="5636" max="5636" width="3.3984375" style="28" customWidth="1"/>
    <col min="5637" max="5637" width="0" style="28" hidden="1" customWidth="1"/>
    <col min="5638" max="5638" width="3.5" style="28" customWidth="1"/>
    <col min="5639" max="5639" width="0" style="28" hidden="1" customWidth="1"/>
    <col min="5640" max="5640" width="3.5" style="28" customWidth="1"/>
    <col min="5641" max="5641" width="0" style="28" hidden="1" customWidth="1"/>
    <col min="5642" max="5643" width="3.5" style="28" customWidth="1"/>
    <col min="5644" max="5644" width="0" style="28" hidden="1" customWidth="1"/>
    <col min="5645" max="5645" width="3.3984375" style="28" customWidth="1"/>
    <col min="5646" max="5646" width="0" style="28" hidden="1" customWidth="1"/>
    <col min="5647" max="5648" width="3.5" style="28" customWidth="1"/>
    <col min="5649" max="5649" width="0" style="28" hidden="1" customWidth="1"/>
    <col min="5650" max="5650" width="3.5" style="28" customWidth="1"/>
    <col min="5651" max="5651" width="0" style="28" hidden="1" customWidth="1"/>
    <col min="5652" max="5652" width="3.5" style="28" customWidth="1"/>
    <col min="5653" max="5653" width="3.3984375" style="28" customWidth="1"/>
    <col min="5654" max="5654" width="0" style="28" hidden="1" customWidth="1"/>
    <col min="5655" max="5655" width="3.5" style="28" customWidth="1"/>
    <col min="5656" max="5656" width="0" style="28" hidden="1" customWidth="1"/>
    <col min="5657" max="5658" width="3.5" style="28" customWidth="1"/>
    <col min="5659" max="5659" width="0" style="28" hidden="1" customWidth="1"/>
    <col min="5660" max="5660" width="3.5" style="28" customWidth="1"/>
    <col min="5661" max="5661" width="0" style="28" hidden="1" customWidth="1"/>
    <col min="5662" max="5667" width="3.5" style="28" customWidth="1"/>
    <col min="5668" max="5668" width="3.3984375" style="28" customWidth="1"/>
    <col min="5669" max="5669" width="3.59765625" style="28" customWidth="1"/>
    <col min="5670" max="5672" width="8.59765625" style="28" customWidth="1"/>
    <col min="5673" max="5674" width="13.8984375" style="28" customWidth="1"/>
    <col min="5675" max="5684" width="7.8984375" style="28" customWidth="1"/>
    <col min="5685" max="5710" width="8.09765625" style="28"/>
    <col min="5711" max="5711" width="5.3984375" style="28" customWidth="1"/>
    <col min="5712" max="5888" width="8.09765625" style="28"/>
    <col min="5889" max="5891" width="3.5" style="28" customWidth="1"/>
    <col min="5892" max="5892" width="3.3984375" style="28" customWidth="1"/>
    <col min="5893" max="5893" width="0" style="28" hidden="1" customWidth="1"/>
    <col min="5894" max="5894" width="3.5" style="28" customWidth="1"/>
    <col min="5895" max="5895" width="0" style="28" hidden="1" customWidth="1"/>
    <col min="5896" max="5896" width="3.5" style="28" customWidth="1"/>
    <col min="5897" max="5897" width="0" style="28" hidden="1" customWidth="1"/>
    <col min="5898" max="5899" width="3.5" style="28" customWidth="1"/>
    <col min="5900" max="5900" width="0" style="28" hidden="1" customWidth="1"/>
    <col min="5901" max="5901" width="3.3984375" style="28" customWidth="1"/>
    <col min="5902" max="5902" width="0" style="28" hidden="1" customWidth="1"/>
    <col min="5903" max="5904" width="3.5" style="28" customWidth="1"/>
    <col min="5905" max="5905" width="0" style="28" hidden="1" customWidth="1"/>
    <col min="5906" max="5906" width="3.5" style="28" customWidth="1"/>
    <col min="5907" max="5907" width="0" style="28" hidden="1" customWidth="1"/>
    <col min="5908" max="5908" width="3.5" style="28" customWidth="1"/>
    <col min="5909" max="5909" width="3.3984375" style="28" customWidth="1"/>
    <col min="5910" max="5910" width="0" style="28" hidden="1" customWidth="1"/>
    <col min="5911" max="5911" width="3.5" style="28" customWidth="1"/>
    <col min="5912" max="5912" width="0" style="28" hidden="1" customWidth="1"/>
    <col min="5913" max="5914" width="3.5" style="28" customWidth="1"/>
    <col min="5915" max="5915" width="0" style="28" hidden="1" customWidth="1"/>
    <col min="5916" max="5916" width="3.5" style="28" customWidth="1"/>
    <col min="5917" max="5917" width="0" style="28" hidden="1" customWidth="1"/>
    <col min="5918" max="5923" width="3.5" style="28" customWidth="1"/>
    <col min="5924" max="5924" width="3.3984375" style="28" customWidth="1"/>
    <col min="5925" max="5925" width="3.59765625" style="28" customWidth="1"/>
    <col min="5926" max="5928" width="8.59765625" style="28" customWidth="1"/>
    <col min="5929" max="5930" width="13.8984375" style="28" customWidth="1"/>
    <col min="5931" max="5940" width="7.8984375" style="28" customWidth="1"/>
    <col min="5941" max="5966" width="8.09765625" style="28"/>
    <col min="5967" max="5967" width="5.3984375" style="28" customWidth="1"/>
    <col min="5968" max="6144" width="8.09765625" style="28"/>
    <col min="6145" max="6147" width="3.5" style="28" customWidth="1"/>
    <col min="6148" max="6148" width="3.3984375" style="28" customWidth="1"/>
    <col min="6149" max="6149" width="0" style="28" hidden="1" customWidth="1"/>
    <col min="6150" max="6150" width="3.5" style="28" customWidth="1"/>
    <col min="6151" max="6151" width="0" style="28" hidden="1" customWidth="1"/>
    <col min="6152" max="6152" width="3.5" style="28" customWidth="1"/>
    <col min="6153" max="6153" width="0" style="28" hidden="1" customWidth="1"/>
    <col min="6154" max="6155" width="3.5" style="28" customWidth="1"/>
    <col min="6156" max="6156" width="0" style="28" hidden="1" customWidth="1"/>
    <col min="6157" max="6157" width="3.3984375" style="28" customWidth="1"/>
    <col min="6158" max="6158" width="0" style="28" hidden="1" customWidth="1"/>
    <col min="6159" max="6160" width="3.5" style="28" customWidth="1"/>
    <col min="6161" max="6161" width="0" style="28" hidden="1" customWidth="1"/>
    <col min="6162" max="6162" width="3.5" style="28" customWidth="1"/>
    <col min="6163" max="6163" width="0" style="28" hidden="1" customWidth="1"/>
    <col min="6164" max="6164" width="3.5" style="28" customWidth="1"/>
    <col min="6165" max="6165" width="3.3984375" style="28" customWidth="1"/>
    <col min="6166" max="6166" width="0" style="28" hidden="1" customWidth="1"/>
    <col min="6167" max="6167" width="3.5" style="28" customWidth="1"/>
    <col min="6168" max="6168" width="0" style="28" hidden="1" customWidth="1"/>
    <col min="6169" max="6170" width="3.5" style="28" customWidth="1"/>
    <col min="6171" max="6171" width="0" style="28" hidden="1" customWidth="1"/>
    <col min="6172" max="6172" width="3.5" style="28" customWidth="1"/>
    <col min="6173" max="6173" width="0" style="28" hidden="1" customWidth="1"/>
    <col min="6174" max="6179" width="3.5" style="28" customWidth="1"/>
    <col min="6180" max="6180" width="3.3984375" style="28" customWidth="1"/>
    <col min="6181" max="6181" width="3.59765625" style="28" customWidth="1"/>
    <col min="6182" max="6184" width="8.59765625" style="28" customWidth="1"/>
    <col min="6185" max="6186" width="13.8984375" style="28" customWidth="1"/>
    <col min="6187" max="6196" width="7.8984375" style="28" customWidth="1"/>
    <col min="6197" max="6222" width="8.09765625" style="28"/>
    <col min="6223" max="6223" width="5.3984375" style="28" customWidth="1"/>
    <col min="6224" max="6400" width="8.09765625" style="28"/>
    <col min="6401" max="6403" width="3.5" style="28" customWidth="1"/>
    <col min="6404" max="6404" width="3.3984375" style="28" customWidth="1"/>
    <col min="6405" max="6405" width="0" style="28" hidden="1" customWidth="1"/>
    <col min="6406" max="6406" width="3.5" style="28" customWidth="1"/>
    <col min="6407" max="6407" width="0" style="28" hidden="1" customWidth="1"/>
    <col min="6408" max="6408" width="3.5" style="28" customWidth="1"/>
    <col min="6409" max="6409" width="0" style="28" hidden="1" customWidth="1"/>
    <col min="6410" max="6411" width="3.5" style="28" customWidth="1"/>
    <col min="6412" max="6412" width="0" style="28" hidden="1" customWidth="1"/>
    <col min="6413" max="6413" width="3.3984375" style="28" customWidth="1"/>
    <col min="6414" max="6414" width="0" style="28" hidden="1" customWidth="1"/>
    <col min="6415" max="6416" width="3.5" style="28" customWidth="1"/>
    <col min="6417" max="6417" width="0" style="28" hidden="1" customWidth="1"/>
    <col min="6418" max="6418" width="3.5" style="28" customWidth="1"/>
    <col min="6419" max="6419" width="0" style="28" hidden="1" customWidth="1"/>
    <col min="6420" max="6420" width="3.5" style="28" customWidth="1"/>
    <col min="6421" max="6421" width="3.3984375" style="28" customWidth="1"/>
    <col min="6422" max="6422" width="0" style="28" hidden="1" customWidth="1"/>
    <col min="6423" max="6423" width="3.5" style="28" customWidth="1"/>
    <col min="6424" max="6424" width="0" style="28" hidden="1" customWidth="1"/>
    <col min="6425" max="6426" width="3.5" style="28" customWidth="1"/>
    <col min="6427" max="6427" width="0" style="28" hidden="1" customWidth="1"/>
    <col min="6428" max="6428" width="3.5" style="28" customWidth="1"/>
    <col min="6429" max="6429" width="0" style="28" hidden="1" customWidth="1"/>
    <col min="6430" max="6435" width="3.5" style="28" customWidth="1"/>
    <col min="6436" max="6436" width="3.3984375" style="28" customWidth="1"/>
    <col min="6437" max="6437" width="3.59765625" style="28" customWidth="1"/>
    <col min="6438" max="6440" width="8.59765625" style="28" customWidth="1"/>
    <col min="6441" max="6442" width="13.8984375" style="28" customWidth="1"/>
    <col min="6443" max="6452" width="7.8984375" style="28" customWidth="1"/>
    <col min="6453" max="6478" width="8.09765625" style="28"/>
    <col min="6479" max="6479" width="5.3984375" style="28" customWidth="1"/>
    <col min="6480" max="6656" width="8.09765625" style="28"/>
    <col min="6657" max="6659" width="3.5" style="28" customWidth="1"/>
    <col min="6660" max="6660" width="3.3984375" style="28" customWidth="1"/>
    <col min="6661" max="6661" width="0" style="28" hidden="1" customWidth="1"/>
    <col min="6662" max="6662" width="3.5" style="28" customWidth="1"/>
    <col min="6663" max="6663" width="0" style="28" hidden="1" customWidth="1"/>
    <col min="6664" max="6664" width="3.5" style="28" customWidth="1"/>
    <col min="6665" max="6665" width="0" style="28" hidden="1" customWidth="1"/>
    <col min="6666" max="6667" width="3.5" style="28" customWidth="1"/>
    <col min="6668" max="6668" width="0" style="28" hidden="1" customWidth="1"/>
    <col min="6669" max="6669" width="3.3984375" style="28" customWidth="1"/>
    <col min="6670" max="6670" width="0" style="28" hidden="1" customWidth="1"/>
    <col min="6671" max="6672" width="3.5" style="28" customWidth="1"/>
    <col min="6673" max="6673" width="0" style="28" hidden="1" customWidth="1"/>
    <col min="6674" max="6674" width="3.5" style="28" customWidth="1"/>
    <col min="6675" max="6675" width="0" style="28" hidden="1" customWidth="1"/>
    <col min="6676" max="6676" width="3.5" style="28" customWidth="1"/>
    <col min="6677" max="6677" width="3.3984375" style="28" customWidth="1"/>
    <col min="6678" max="6678" width="0" style="28" hidden="1" customWidth="1"/>
    <col min="6679" max="6679" width="3.5" style="28" customWidth="1"/>
    <col min="6680" max="6680" width="0" style="28" hidden="1" customWidth="1"/>
    <col min="6681" max="6682" width="3.5" style="28" customWidth="1"/>
    <col min="6683" max="6683" width="0" style="28" hidden="1" customWidth="1"/>
    <col min="6684" max="6684" width="3.5" style="28" customWidth="1"/>
    <col min="6685" max="6685" width="0" style="28" hidden="1" customWidth="1"/>
    <col min="6686" max="6691" width="3.5" style="28" customWidth="1"/>
    <col min="6692" max="6692" width="3.3984375" style="28" customWidth="1"/>
    <col min="6693" max="6693" width="3.59765625" style="28" customWidth="1"/>
    <col min="6694" max="6696" width="8.59765625" style="28" customWidth="1"/>
    <col min="6697" max="6698" width="13.8984375" style="28" customWidth="1"/>
    <col min="6699" max="6708" width="7.8984375" style="28" customWidth="1"/>
    <col min="6709" max="6734" width="8.09765625" style="28"/>
    <col min="6735" max="6735" width="5.3984375" style="28" customWidth="1"/>
    <col min="6736" max="6912" width="8.09765625" style="28"/>
    <col min="6913" max="6915" width="3.5" style="28" customWidth="1"/>
    <col min="6916" max="6916" width="3.3984375" style="28" customWidth="1"/>
    <col min="6917" max="6917" width="0" style="28" hidden="1" customWidth="1"/>
    <col min="6918" max="6918" width="3.5" style="28" customWidth="1"/>
    <col min="6919" max="6919" width="0" style="28" hidden="1" customWidth="1"/>
    <col min="6920" max="6920" width="3.5" style="28" customWidth="1"/>
    <col min="6921" max="6921" width="0" style="28" hidden="1" customWidth="1"/>
    <col min="6922" max="6923" width="3.5" style="28" customWidth="1"/>
    <col min="6924" max="6924" width="0" style="28" hidden="1" customWidth="1"/>
    <col min="6925" max="6925" width="3.3984375" style="28" customWidth="1"/>
    <col min="6926" max="6926" width="0" style="28" hidden="1" customWidth="1"/>
    <col min="6927" max="6928" width="3.5" style="28" customWidth="1"/>
    <col min="6929" max="6929" width="0" style="28" hidden="1" customWidth="1"/>
    <col min="6930" max="6930" width="3.5" style="28" customWidth="1"/>
    <col min="6931" max="6931" width="0" style="28" hidden="1" customWidth="1"/>
    <col min="6932" max="6932" width="3.5" style="28" customWidth="1"/>
    <col min="6933" max="6933" width="3.3984375" style="28" customWidth="1"/>
    <col min="6934" max="6934" width="0" style="28" hidden="1" customWidth="1"/>
    <col min="6935" max="6935" width="3.5" style="28" customWidth="1"/>
    <col min="6936" max="6936" width="0" style="28" hidden="1" customWidth="1"/>
    <col min="6937" max="6938" width="3.5" style="28" customWidth="1"/>
    <col min="6939" max="6939" width="0" style="28" hidden="1" customWidth="1"/>
    <col min="6940" max="6940" width="3.5" style="28" customWidth="1"/>
    <col min="6941" max="6941" width="0" style="28" hidden="1" customWidth="1"/>
    <col min="6942" max="6947" width="3.5" style="28" customWidth="1"/>
    <col min="6948" max="6948" width="3.3984375" style="28" customWidth="1"/>
    <col min="6949" max="6949" width="3.59765625" style="28" customWidth="1"/>
    <col min="6950" max="6952" width="8.59765625" style="28" customWidth="1"/>
    <col min="6953" max="6954" width="13.8984375" style="28" customWidth="1"/>
    <col min="6955" max="6964" width="7.8984375" style="28" customWidth="1"/>
    <col min="6965" max="6990" width="8.09765625" style="28"/>
    <col min="6991" max="6991" width="5.3984375" style="28" customWidth="1"/>
    <col min="6992" max="7168" width="8.09765625" style="28"/>
    <col min="7169" max="7171" width="3.5" style="28" customWidth="1"/>
    <col min="7172" max="7172" width="3.3984375" style="28" customWidth="1"/>
    <col min="7173" max="7173" width="0" style="28" hidden="1" customWidth="1"/>
    <col min="7174" max="7174" width="3.5" style="28" customWidth="1"/>
    <col min="7175" max="7175" width="0" style="28" hidden="1" customWidth="1"/>
    <col min="7176" max="7176" width="3.5" style="28" customWidth="1"/>
    <col min="7177" max="7177" width="0" style="28" hidden="1" customWidth="1"/>
    <col min="7178" max="7179" width="3.5" style="28" customWidth="1"/>
    <col min="7180" max="7180" width="0" style="28" hidden="1" customWidth="1"/>
    <col min="7181" max="7181" width="3.3984375" style="28" customWidth="1"/>
    <col min="7182" max="7182" width="0" style="28" hidden="1" customWidth="1"/>
    <col min="7183" max="7184" width="3.5" style="28" customWidth="1"/>
    <col min="7185" max="7185" width="0" style="28" hidden="1" customWidth="1"/>
    <col min="7186" max="7186" width="3.5" style="28" customWidth="1"/>
    <col min="7187" max="7187" width="0" style="28" hidden="1" customWidth="1"/>
    <col min="7188" max="7188" width="3.5" style="28" customWidth="1"/>
    <col min="7189" max="7189" width="3.3984375" style="28" customWidth="1"/>
    <col min="7190" max="7190" width="0" style="28" hidden="1" customWidth="1"/>
    <col min="7191" max="7191" width="3.5" style="28" customWidth="1"/>
    <col min="7192" max="7192" width="0" style="28" hidden="1" customWidth="1"/>
    <col min="7193" max="7194" width="3.5" style="28" customWidth="1"/>
    <col min="7195" max="7195" width="0" style="28" hidden="1" customWidth="1"/>
    <col min="7196" max="7196" width="3.5" style="28" customWidth="1"/>
    <col min="7197" max="7197" width="0" style="28" hidden="1" customWidth="1"/>
    <col min="7198" max="7203" width="3.5" style="28" customWidth="1"/>
    <col min="7204" max="7204" width="3.3984375" style="28" customWidth="1"/>
    <col min="7205" max="7205" width="3.59765625" style="28" customWidth="1"/>
    <col min="7206" max="7208" width="8.59765625" style="28" customWidth="1"/>
    <col min="7209" max="7210" width="13.8984375" style="28" customWidth="1"/>
    <col min="7211" max="7220" width="7.8984375" style="28" customWidth="1"/>
    <col min="7221" max="7246" width="8.09765625" style="28"/>
    <col min="7247" max="7247" width="5.3984375" style="28" customWidth="1"/>
    <col min="7248" max="7424" width="8.09765625" style="28"/>
    <col min="7425" max="7427" width="3.5" style="28" customWidth="1"/>
    <col min="7428" max="7428" width="3.3984375" style="28" customWidth="1"/>
    <col min="7429" max="7429" width="0" style="28" hidden="1" customWidth="1"/>
    <col min="7430" max="7430" width="3.5" style="28" customWidth="1"/>
    <col min="7431" max="7431" width="0" style="28" hidden="1" customWidth="1"/>
    <col min="7432" max="7432" width="3.5" style="28" customWidth="1"/>
    <col min="7433" max="7433" width="0" style="28" hidden="1" customWidth="1"/>
    <col min="7434" max="7435" width="3.5" style="28" customWidth="1"/>
    <col min="7436" max="7436" width="0" style="28" hidden="1" customWidth="1"/>
    <col min="7437" max="7437" width="3.3984375" style="28" customWidth="1"/>
    <col min="7438" max="7438" width="0" style="28" hidden="1" customWidth="1"/>
    <col min="7439" max="7440" width="3.5" style="28" customWidth="1"/>
    <col min="7441" max="7441" width="0" style="28" hidden="1" customWidth="1"/>
    <col min="7442" max="7442" width="3.5" style="28" customWidth="1"/>
    <col min="7443" max="7443" width="0" style="28" hidden="1" customWidth="1"/>
    <col min="7444" max="7444" width="3.5" style="28" customWidth="1"/>
    <col min="7445" max="7445" width="3.3984375" style="28" customWidth="1"/>
    <col min="7446" max="7446" width="0" style="28" hidden="1" customWidth="1"/>
    <col min="7447" max="7447" width="3.5" style="28" customWidth="1"/>
    <col min="7448" max="7448" width="0" style="28" hidden="1" customWidth="1"/>
    <col min="7449" max="7450" width="3.5" style="28" customWidth="1"/>
    <col min="7451" max="7451" width="0" style="28" hidden="1" customWidth="1"/>
    <col min="7452" max="7452" width="3.5" style="28" customWidth="1"/>
    <col min="7453" max="7453" width="0" style="28" hidden="1" customWidth="1"/>
    <col min="7454" max="7459" width="3.5" style="28" customWidth="1"/>
    <col min="7460" max="7460" width="3.3984375" style="28" customWidth="1"/>
    <col min="7461" max="7461" width="3.59765625" style="28" customWidth="1"/>
    <col min="7462" max="7464" width="8.59765625" style="28" customWidth="1"/>
    <col min="7465" max="7466" width="13.8984375" style="28" customWidth="1"/>
    <col min="7467" max="7476" width="7.8984375" style="28" customWidth="1"/>
    <col min="7477" max="7502" width="8.09765625" style="28"/>
    <col min="7503" max="7503" width="5.3984375" style="28" customWidth="1"/>
    <col min="7504" max="7680" width="8.09765625" style="28"/>
    <col min="7681" max="7683" width="3.5" style="28" customWidth="1"/>
    <col min="7684" max="7684" width="3.3984375" style="28" customWidth="1"/>
    <col min="7685" max="7685" width="0" style="28" hidden="1" customWidth="1"/>
    <col min="7686" max="7686" width="3.5" style="28" customWidth="1"/>
    <col min="7687" max="7687" width="0" style="28" hidden="1" customWidth="1"/>
    <col min="7688" max="7688" width="3.5" style="28" customWidth="1"/>
    <col min="7689" max="7689" width="0" style="28" hidden="1" customWidth="1"/>
    <col min="7690" max="7691" width="3.5" style="28" customWidth="1"/>
    <col min="7692" max="7692" width="0" style="28" hidden="1" customWidth="1"/>
    <col min="7693" max="7693" width="3.3984375" style="28" customWidth="1"/>
    <col min="7694" max="7694" width="0" style="28" hidden="1" customWidth="1"/>
    <col min="7695" max="7696" width="3.5" style="28" customWidth="1"/>
    <col min="7697" max="7697" width="0" style="28" hidden="1" customWidth="1"/>
    <col min="7698" max="7698" width="3.5" style="28" customWidth="1"/>
    <col min="7699" max="7699" width="0" style="28" hidden="1" customWidth="1"/>
    <col min="7700" max="7700" width="3.5" style="28" customWidth="1"/>
    <col min="7701" max="7701" width="3.3984375" style="28" customWidth="1"/>
    <col min="7702" max="7702" width="0" style="28" hidden="1" customWidth="1"/>
    <col min="7703" max="7703" width="3.5" style="28" customWidth="1"/>
    <col min="7704" max="7704" width="0" style="28" hidden="1" customWidth="1"/>
    <col min="7705" max="7706" width="3.5" style="28" customWidth="1"/>
    <col min="7707" max="7707" width="0" style="28" hidden="1" customWidth="1"/>
    <col min="7708" max="7708" width="3.5" style="28" customWidth="1"/>
    <col min="7709" max="7709" width="0" style="28" hidden="1" customWidth="1"/>
    <col min="7710" max="7715" width="3.5" style="28" customWidth="1"/>
    <col min="7716" max="7716" width="3.3984375" style="28" customWidth="1"/>
    <col min="7717" max="7717" width="3.59765625" style="28" customWidth="1"/>
    <col min="7718" max="7720" width="8.59765625" style="28" customWidth="1"/>
    <col min="7721" max="7722" width="13.8984375" style="28" customWidth="1"/>
    <col min="7723" max="7732" width="7.8984375" style="28" customWidth="1"/>
    <col min="7733" max="7758" width="8.09765625" style="28"/>
    <col min="7759" max="7759" width="5.3984375" style="28" customWidth="1"/>
    <col min="7760" max="7936" width="8.09765625" style="28"/>
    <col min="7937" max="7939" width="3.5" style="28" customWidth="1"/>
    <col min="7940" max="7940" width="3.3984375" style="28" customWidth="1"/>
    <col min="7941" max="7941" width="0" style="28" hidden="1" customWidth="1"/>
    <col min="7942" max="7942" width="3.5" style="28" customWidth="1"/>
    <col min="7943" max="7943" width="0" style="28" hidden="1" customWidth="1"/>
    <col min="7944" max="7944" width="3.5" style="28" customWidth="1"/>
    <col min="7945" max="7945" width="0" style="28" hidden="1" customWidth="1"/>
    <col min="7946" max="7947" width="3.5" style="28" customWidth="1"/>
    <col min="7948" max="7948" width="0" style="28" hidden="1" customWidth="1"/>
    <col min="7949" max="7949" width="3.3984375" style="28" customWidth="1"/>
    <col min="7950" max="7950" width="0" style="28" hidden="1" customWidth="1"/>
    <col min="7951" max="7952" width="3.5" style="28" customWidth="1"/>
    <col min="7953" max="7953" width="0" style="28" hidden="1" customWidth="1"/>
    <col min="7954" max="7954" width="3.5" style="28" customWidth="1"/>
    <col min="7955" max="7955" width="0" style="28" hidden="1" customWidth="1"/>
    <col min="7956" max="7956" width="3.5" style="28" customWidth="1"/>
    <col min="7957" max="7957" width="3.3984375" style="28" customWidth="1"/>
    <col min="7958" max="7958" width="0" style="28" hidden="1" customWidth="1"/>
    <col min="7959" max="7959" width="3.5" style="28" customWidth="1"/>
    <col min="7960" max="7960" width="0" style="28" hidden="1" customWidth="1"/>
    <col min="7961" max="7962" width="3.5" style="28" customWidth="1"/>
    <col min="7963" max="7963" width="0" style="28" hidden="1" customWidth="1"/>
    <col min="7964" max="7964" width="3.5" style="28" customWidth="1"/>
    <col min="7965" max="7965" width="0" style="28" hidden="1" customWidth="1"/>
    <col min="7966" max="7971" width="3.5" style="28" customWidth="1"/>
    <col min="7972" max="7972" width="3.3984375" style="28" customWidth="1"/>
    <col min="7973" max="7973" width="3.59765625" style="28" customWidth="1"/>
    <col min="7974" max="7976" width="8.59765625" style="28" customWidth="1"/>
    <col min="7977" max="7978" width="13.8984375" style="28" customWidth="1"/>
    <col min="7979" max="7988" width="7.8984375" style="28" customWidth="1"/>
    <col min="7989" max="8014" width="8.09765625" style="28"/>
    <col min="8015" max="8015" width="5.3984375" style="28" customWidth="1"/>
    <col min="8016" max="8192" width="8.09765625" style="28"/>
    <col min="8193" max="8195" width="3.5" style="28" customWidth="1"/>
    <col min="8196" max="8196" width="3.3984375" style="28" customWidth="1"/>
    <col min="8197" max="8197" width="0" style="28" hidden="1" customWidth="1"/>
    <col min="8198" max="8198" width="3.5" style="28" customWidth="1"/>
    <col min="8199" max="8199" width="0" style="28" hidden="1" customWidth="1"/>
    <col min="8200" max="8200" width="3.5" style="28" customWidth="1"/>
    <col min="8201" max="8201" width="0" style="28" hidden="1" customWidth="1"/>
    <col min="8202" max="8203" width="3.5" style="28" customWidth="1"/>
    <col min="8204" max="8204" width="0" style="28" hidden="1" customWidth="1"/>
    <col min="8205" max="8205" width="3.3984375" style="28" customWidth="1"/>
    <col min="8206" max="8206" width="0" style="28" hidden="1" customWidth="1"/>
    <col min="8207" max="8208" width="3.5" style="28" customWidth="1"/>
    <col min="8209" max="8209" width="0" style="28" hidden="1" customWidth="1"/>
    <col min="8210" max="8210" width="3.5" style="28" customWidth="1"/>
    <col min="8211" max="8211" width="0" style="28" hidden="1" customWidth="1"/>
    <col min="8212" max="8212" width="3.5" style="28" customWidth="1"/>
    <col min="8213" max="8213" width="3.3984375" style="28" customWidth="1"/>
    <col min="8214" max="8214" width="0" style="28" hidden="1" customWidth="1"/>
    <col min="8215" max="8215" width="3.5" style="28" customWidth="1"/>
    <col min="8216" max="8216" width="0" style="28" hidden="1" customWidth="1"/>
    <col min="8217" max="8218" width="3.5" style="28" customWidth="1"/>
    <col min="8219" max="8219" width="0" style="28" hidden="1" customWidth="1"/>
    <col min="8220" max="8220" width="3.5" style="28" customWidth="1"/>
    <col min="8221" max="8221" width="0" style="28" hidden="1" customWidth="1"/>
    <col min="8222" max="8227" width="3.5" style="28" customWidth="1"/>
    <col min="8228" max="8228" width="3.3984375" style="28" customWidth="1"/>
    <col min="8229" max="8229" width="3.59765625" style="28" customWidth="1"/>
    <col min="8230" max="8232" width="8.59765625" style="28" customWidth="1"/>
    <col min="8233" max="8234" width="13.8984375" style="28" customWidth="1"/>
    <col min="8235" max="8244" width="7.8984375" style="28" customWidth="1"/>
    <col min="8245" max="8270" width="8.09765625" style="28"/>
    <col min="8271" max="8271" width="5.3984375" style="28" customWidth="1"/>
    <col min="8272" max="8448" width="8.09765625" style="28"/>
    <col min="8449" max="8451" width="3.5" style="28" customWidth="1"/>
    <col min="8452" max="8452" width="3.3984375" style="28" customWidth="1"/>
    <col min="8453" max="8453" width="0" style="28" hidden="1" customWidth="1"/>
    <col min="8454" max="8454" width="3.5" style="28" customWidth="1"/>
    <col min="8455" max="8455" width="0" style="28" hidden="1" customWidth="1"/>
    <col min="8456" max="8456" width="3.5" style="28" customWidth="1"/>
    <col min="8457" max="8457" width="0" style="28" hidden="1" customWidth="1"/>
    <col min="8458" max="8459" width="3.5" style="28" customWidth="1"/>
    <col min="8460" max="8460" width="0" style="28" hidden="1" customWidth="1"/>
    <col min="8461" max="8461" width="3.3984375" style="28" customWidth="1"/>
    <col min="8462" max="8462" width="0" style="28" hidden="1" customWidth="1"/>
    <col min="8463" max="8464" width="3.5" style="28" customWidth="1"/>
    <col min="8465" max="8465" width="0" style="28" hidden="1" customWidth="1"/>
    <col min="8466" max="8466" width="3.5" style="28" customWidth="1"/>
    <col min="8467" max="8467" width="0" style="28" hidden="1" customWidth="1"/>
    <col min="8468" max="8468" width="3.5" style="28" customWidth="1"/>
    <col min="8469" max="8469" width="3.3984375" style="28" customWidth="1"/>
    <col min="8470" max="8470" width="0" style="28" hidden="1" customWidth="1"/>
    <col min="8471" max="8471" width="3.5" style="28" customWidth="1"/>
    <col min="8472" max="8472" width="0" style="28" hidden="1" customWidth="1"/>
    <col min="8473" max="8474" width="3.5" style="28" customWidth="1"/>
    <col min="8475" max="8475" width="0" style="28" hidden="1" customWidth="1"/>
    <col min="8476" max="8476" width="3.5" style="28" customWidth="1"/>
    <col min="8477" max="8477" width="0" style="28" hidden="1" customWidth="1"/>
    <col min="8478" max="8483" width="3.5" style="28" customWidth="1"/>
    <col min="8484" max="8484" width="3.3984375" style="28" customWidth="1"/>
    <col min="8485" max="8485" width="3.59765625" style="28" customWidth="1"/>
    <col min="8486" max="8488" width="8.59765625" style="28" customWidth="1"/>
    <col min="8489" max="8490" width="13.8984375" style="28" customWidth="1"/>
    <col min="8491" max="8500" width="7.8984375" style="28" customWidth="1"/>
    <col min="8501" max="8526" width="8.09765625" style="28"/>
    <col min="8527" max="8527" width="5.3984375" style="28" customWidth="1"/>
    <col min="8528" max="8704" width="8.09765625" style="28"/>
    <col min="8705" max="8707" width="3.5" style="28" customWidth="1"/>
    <col min="8708" max="8708" width="3.3984375" style="28" customWidth="1"/>
    <col min="8709" max="8709" width="0" style="28" hidden="1" customWidth="1"/>
    <col min="8710" max="8710" width="3.5" style="28" customWidth="1"/>
    <col min="8711" max="8711" width="0" style="28" hidden="1" customWidth="1"/>
    <col min="8712" max="8712" width="3.5" style="28" customWidth="1"/>
    <col min="8713" max="8713" width="0" style="28" hidden="1" customWidth="1"/>
    <col min="8714" max="8715" width="3.5" style="28" customWidth="1"/>
    <col min="8716" max="8716" width="0" style="28" hidden="1" customWidth="1"/>
    <col min="8717" max="8717" width="3.3984375" style="28" customWidth="1"/>
    <col min="8718" max="8718" width="0" style="28" hidden="1" customWidth="1"/>
    <col min="8719" max="8720" width="3.5" style="28" customWidth="1"/>
    <col min="8721" max="8721" width="0" style="28" hidden="1" customWidth="1"/>
    <col min="8722" max="8722" width="3.5" style="28" customWidth="1"/>
    <col min="8723" max="8723" width="0" style="28" hidden="1" customWidth="1"/>
    <col min="8724" max="8724" width="3.5" style="28" customWidth="1"/>
    <col min="8725" max="8725" width="3.3984375" style="28" customWidth="1"/>
    <col min="8726" max="8726" width="0" style="28" hidden="1" customWidth="1"/>
    <col min="8727" max="8727" width="3.5" style="28" customWidth="1"/>
    <col min="8728" max="8728" width="0" style="28" hidden="1" customWidth="1"/>
    <col min="8729" max="8730" width="3.5" style="28" customWidth="1"/>
    <col min="8731" max="8731" width="0" style="28" hidden="1" customWidth="1"/>
    <col min="8732" max="8732" width="3.5" style="28" customWidth="1"/>
    <col min="8733" max="8733" width="0" style="28" hidden="1" customWidth="1"/>
    <col min="8734" max="8739" width="3.5" style="28" customWidth="1"/>
    <col min="8740" max="8740" width="3.3984375" style="28" customWidth="1"/>
    <col min="8741" max="8741" width="3.59765625" style="28" customWidth="1"/>
    <col min="8742" max="8744" width="8.59765625" style="28" customWidth="1"/>
    <col min="8745" max="8746" width="13.8984375" style="28" customWidth="1"/>
    <col min="8747" max="8756" width="7.8984375" style="28" customWidth="1"/>
    <col min="8757" max="8782" width="8.09765625" style="28"/>
    <col min="8783" max="8783" width="5.3984375" style="28" customWidth="1"/>
    <col min="8784" max="8960" width="8.09765625" style="28"/>
    <col min="8961" max="8963" width="3.5" style="28" customWidth="1"/>
    <col min="8964" max="8964" width="3.3984375" style="28" customWidth="1"/>
    <col min="8965" max="8965" width="0" style="28" hidden="1" customWidth="1"/>
    <col min="8966" max="8966" width="3.5" style="28" customWidth="1"/>
    <col min="8967" max="8967" width="0" style="28" hidden="1" customWidth="1"/>
    <col min="8968" max="8968" width="3.5" style="28" customWidth="1"/>
    <col min="8969" max="8969" width="0" style="28" hidden="1" customWidth="1"/>
    <col min="8970" max="8971" width="3.5" style="28" customWidth="1"/>
    <col min="8972" max="8972" width="0" style="28" hidden="1" customWidth="1"/>
    <col min="8973" max="8973" width="3.3984375" style="28" customWidth="1"/>
    <col min="8974" max="8974" width="0" style="28" hidden="1" customWidth="1"/>
    <col min="8975" max="8976" width="3.5" style="28" customWidth="1"/>
    <col min="8977" max="8977" width="0" style="28" hidden="1" customWidth="1"/>
    <col min="8978" max="8978" width="3.5" style="28" customWidth="1"/>
    <col min="8979" max="8979" width="0" style="28" hidden="1" customWidth="1"/>
    <col min="8980" max="8980" width="3.5" style="28" customWidth="1"/>
    <col min="8981" max="8981" width="3.3984375" style="28" customWidth="1"/>
    <col min="8982" max="8982" width="0" style="28" hidden="1" customWidth="1"/>
    <col min="8983" max="8983" width="3.5" style="28" customWidth="1"/>
    <col min="8984" max="8984" width="0" style="28" hidden="1" customWidth="1"/>
    <col min="8985" max="8986" width="3.5" style="28" customWidth="1"/>
    <col min="8987" max="8987" width="0" style="28" hidden="1" customWidth="1"/>
    <col min="8988" max="8988" width="3.5" style="28" customWidth="1"/>
    <col min="8989" max="8989" width="0" style="28" hidden="1" customWidth="1"/>
    <col min="8990" max="8995" width="3.5" style="28" customWidth="1"/>
    <col min="8996" max="8996" width="3.3984375" style="28" customWidth="1"/>
    <col min="8997" max="8997" width="3.59765625" style="28" customWidth="1"/>
    <col min="8998" max="9000" width="8.59765625" style="28" customWidth="1"/>
    <col min="9001" max="9002" width="13.8984375" style="28" customWidth="1"/>
    <col min="9003" max="9012" width="7.8984375" style="28" customWidth="1"/>
    <col min="9013" max="9038" width="8.09765625" style="28"/>
    <col min="9039" max="9039" width="5.3984375" style="28" customWidth="1"/>
    <col min="9040" max="9216" width="8.09765625" style="28"/>
    <col min="9217" max="9219" width="3.5" style="28" customWidth="1"/>
    <col min="9220" max="9220" width="3.3984375" style="28" customWidth="1"/>
    <col min="9221" max="9221" width="0" style="28" hidden="1" customWidth="1"/>
    <col min="9222" max="9222" width="3.5" style="28" customWidth="1"/>
    <col min="9223" max="9223" width="0" style="28" hidden="1" customWidth="1"/>
    <col min="9224" max="9224" width="3.5" style="28" customWidth="1"/>
    <col min="9225" max="9225" width="0" style="28" hidden="1" customWidth="1"/>
    <col min="9226" max="9227" width="3.5" style="28" customWidth="1"/>
    <col min="9228" max="9228" width="0" style="28" hidden="1" customWidth="1"/>
    <col min="9229" max="9229" width="3.3984375" style="28" customWidth="1"/>
    <col min="9230" max="9230" width="0" style="28" hidden="1" customWidth="1"/>
    <col min="9231" max="9232" width="3.5" style="28" customWidth="1"/>
    <col min="9233" max="9233" width="0" style="28" hidden="1" customWidth="1"/>
    <col min="9234" max="9234" width="3.5" style="28" customWidth="1"/>
    <col min="9235" max="9235" width="0" style="28" hidden="1" customWidth="1"/>
    <col min="9236" max="9236" width="3.5" style="28" customWidth="1"/>
    <col min="9237" max="9237" width="3.3984375" style="28" customWidth="1"/>
    <col min="9238" max="9238" width="0" style="28" hidden="1" customWidth="1"/>
    <col min="9239" max="9239" width="3.5" style="28" customWidth="1"/>
    <col min="9240" max="9240" width="0" style="28" hidden="1" customWidth="1"/>
    <col min="9241" max="9242" width="3.5" style="28" customWidth="1"/>
    <col min="9243" max="9243" width="0" style="28" hidden="1" customWidth="1"/>
    <col min="9244" max="9244" width="3.5" style="28" customWidth="1"/>
    <col min="9245" max="9245" width="0" style="28" hidden="1" customWidth="1"/>
    <col min="9246" max="9251" width="3.5" style="28" customWidth="1"/>
    <col min="9252" max="9252" width="3.3984375" style="28" customWidth="1"/>
    <col min="9253" max="9253" width="3.59765625" style="28" customWidth="1"/>
    <col min="9254" max="9256" width="8.59765625" style="28" customWidth="1"/>
    <col min="9257" max="9258" width="13.8984375" style="28" customWidth="1"/>
    <col min="9259" max="9268" width="7.8984375" style="28" customWidth="1"/>
    <col min="9269" max="9294" width="8.09765625" style="28"/>
    <col min="9295" max="9295" width="5.3984375" style="28" customWidth="1"/>
    <col min="9296" max="9472" width="8.09765625" style="28"/>
    <col min="9473" max="9475" width="3.5" style="28" customWidth="1"/>
    <col min="9476" max="9476" width="3.3984375" style="28" customWidth="1"/>
    <col min="9477" max="9477" width="0" style="28" hidden="1" customWidth="1"/>
    <col min="9478" max="9478" width="3.5" style="28" customWidth="1"/>
    <col min="9479" max="9479" width="0" style="28" hidden="1" customWidth="1"/>
    <col min="9480" max="9480" width="3.5" style="28" customWidth="1"/>
    <col min="9481" max="9481" width="0" style="28" hidden="1" customWidth="1"/>
    <col min="9482" max="9483" width="3.5" style="28" customWidth="1"/>
    <col min="9484" max="9484" width="0" style="28" hidden="1" customWidth="1"/>
    <col min="9485" max="9485" width="3.3984375" style="28" customWidth="1"/>
    <col min="9486" max="9486" width="0" style="28" hidden="1" customWidth="1"/>
    <col min="9487" max="9488" width="3.5" style="28" customWidth="1"/>
    <col min="9489" max="9489" width="0" style="28" hidden="1" customWidth="1"/>
    <col min="9490" max="9490" width="3.5" style="28" customWidth="1"/>
    <col min="9491" max="9491" width="0" style="28" hidden="1" customWidth="1"/>
    <col min="9492" max="9492" width="3.5" style="28" customWidth="1"/>
    <col min="9493" max="9493" width="3.3984375" style="28" customWidth="1"/>
    <col min="9494" max="9494" width="0" style="28" hidden="1" customWidth="1"/>
    <col min="9495" max="9495" width="3.5" style="28" customWidth="1"/>
    <col min="9496" max="9496" width="0" style="28" hidden="1" customWidth="1"/>
    <col min="9497" max="9498" width="3.5" style="28" customWidth="1"/>
    <col min="9499" max="9499" width="0" style="28" hidden="1" customWidth="1"/>
    <col min="9500" max="9500" width="3.5" style="28" customWidth="1"/>
    <col min="9501" max="9501" width="0" style="28" hidden="1" customWidth="1"/>
    <col min="9502" max="9507" width="3.5" style="28" customWidth="1"/>
    <col min="9508" max="9508" width="3.3984375" style="28" customWidth="1"/>
    <col min="9509" max="9509" width="3.59765625" style="28" customWidth="1"/>
    <col min="9510" max="9512" width="8.59765625" style="28" customWidth="1"/>
    <col min="9513" max="9514" width="13.8984375" style="28" customWidth="1"/>
    <col min="9515" max="9524" width="7.8984375" style="28" customWidth="1"/>
    <col min="9525" max="9550" width="8.09765625" style="28"/>
    <col min="9551" max="9551" width="5.3984375" style="28" customWidth="1"/>
    <col min="9552" max="9728" width="8.09765625" style="28"/>
    <col min="9729" max="9731" width="3.5" style="28" customWidth="1"/>
    <col min="9732" max="9732" width="3.3984375" style="28" customWidth="1"/>
    <col min="9733" max="9733" width="0" style="28" hidden="1" customWidth="1"/>
    <col min="9734" max="9734" width="3.5" style="28" customWidth="1"/>
    <col min="9735" max="9735" width="0" style="28" hidden="1" customWidth="1"/>
    <col min="9736" max="9736" width="3.5" style="28" customWidth="1"/>
    <col min="9737" max="9737" width="0" style="28" hidden="1" customWidth="1"/>
    <col min="9738" max="9739" width="3.5" style="28" customWidth="1"/>
    <col min="9740" max="9740" width="0" style="28" hidden="1" customWidth="1"/>
    <col min="9741" max="9741" width="3.3984375" style="28" customWidth="1"/>
    <col min="9742" max="9742" width="0" style="28" hidden="1" customWidth="1"/>
    <col min="9743" max="9744" width="3.5" style="28" customWidth="1"/>
    <col min="9745" max="9745" width="0" style="28" hidden="1" customWidth="1"/>
    <col min="9746" max="9746" width="3.5" style="28" customWidth="1"/>
    <col min="9747" max="9747" width="0" style="28" hidden="1" customWidth="1"/>
    <col min="9748" max="9748" width="3.5" style="28" customWidth="1"/>
    <col min="9749" max="9749" width="3.3984375" style="28" customWidth="1"/>
    <col min="9750" max="9750" width="0" style="28" hidden="1" customWidth="1"/>
    <col min="9751" max="9751" width="3.5" style="28" customWidth="1"/>
    <col min="9752" max="9752" width="0" style="28" hidden="1" customWidth="1"/>
    <col min="9753" max="9754" width="3.5" style="28" customWidth="1"/>
    <col min="9755" max="9755" width="0" style="28" hidden="1" customWidth="1"/>
    <col min="9756" max="9756" width="3.5" style="28" customWidth="1"/>
    <col min="9757" max="9757" width="0" style="28" hidden="1" customWidth="1"/>
    <col min="9758" max="9763" width="3.5" style="28" customWidth="1"/>
    <col min="9764" max="9764" width="3.3984375" style="28" customWidth="1"/>
    <col min="9765" max="9765" width="3.59765625" style="28" customWidth="1"/>
    <col min="9766" max="9768" width="8.59765625" style="28" customWidth="1"/>
    <col min="9769" max="9770" width="13.8984375" style="28" customWidth="1"/>
    <col min="9771" max="9780" width="7.8984375" style="28" customWidth="1"/>
    <col min="9781" max="9806" width="8.09765625" style="28"/>
    <col min="9807" max="9807" width="5.3984375" style="28" customWidth="1"/>
    <col min="9808" max="9984" width="8.09765625" style="28"/>
    <col min="9985" max="9987" width="3.5" style="28" customWidth="1"/>
    <col min="9988" max="9988" width="3.3984375" style="28" customWidth="1"/>
    <col min="9989" max="9989" width="0" style="28" hidden="1" customWidth="1"/>
    <col min="9990" max="9990" width="3.5" style="28" customWidth="1"/>
    <col min="9991" max="9991" width="0" style="28" hidden="1" customWidth="1"/>
    <col min="9992" max="9992" width="3.5" style="28" customWidth="1"/>
    <col min="9993" max="9993" width="0" style="28" hidden="1" customWidth="1"/>
    <col min="9994" max="9995" width="3.5" style="28" customWidth="1"/>
    <col min="9996" max="9996" width="0" style="28" hidden="1" customWidth="1"/>
    <col min="9997" max="9997" width="3.3984375" style="28" customWidth="1"/>
    <col min="9998" max="9998" width="0" style="28" hidden="1" customWidth="1"/>
    <col min="9999" max="10000" width="3.5" style="28" customWidth="1"/>
    <col min="10001" max="10001" width="0" style="28" hidden="1" customWidth="1"/>
    <col min="10002" max="10002" width="3.5" style="28" customWidth="1"/>
    <col min="10003" max="10003" width="0" style="28" hidden="1" customWidth="1"/>
    <col min="10004" max="10004" width="3.5" style="28" customWidth="1"/>
    <col min="10005" max="10005" width="3.3984375" style="28" customWidth="1"/>
    <col min="10006" max="10006" width="0" style="28" hidden="1" customWidth="1"/>
    <col min="10007" max="10007" width="3.5" style="28" customWidth="1"/>
    <col min="10008" max="10008" width="0" style="28" hidden="1" customWidth="1"/>
    <col min="10009" max="10010" width="3.5" style="28" customWidth="1"/>
    <col min="10011" max="10011" width="0" style="28" hidden="1" customWidth="1"/>
    <col min="10012" max="10012" width="3.5" style="28" customWidth="1"/>
    <col min="10013" max="10013" width="0" style="28" hidden="1" customWidth="1"/>
    <col min="10014" max="10019" width="3.5" style="28" customWidth="1"/>
    <col min="10020" max="10020" width="3.3984375" style="28" customWidth="1"/>
    <col min="10021" max="10021" width="3.59765625" style="28" customWidth="1"/>
    <col min="10022" max="10024" width="8.59765625" style="28" customWidth="1"/>
    <col min="10025" max="10026" width="13.8984375" style="28" customWidth="1"/>
    <col min="10027" max="10036" width="7.8984375" style="28" customWidth="1"/>
    <col min="10037" max="10062" width="8.09765625" style="28"/>
    <col min="10063" max="10063" width="5.3984375" style="28" customWidth="1"/>
    <col min="10064" max="10240" width="8.09765625" style="28"/>
    <col min="10241" max="10243" width="3.5" style="28" customWidth="1"/>
    <col min="10244" max="10244" width="3.3984375" style="28" customWidth="1"/>
    <col min="10245" max="10245" width="0" style="28" hidden="1" customWidth="1"/>
    <col min="10246" max="10246" width="3.5" style="28" customWidth="1"/>
    <col min="10247" max="10247" width="0" style="28" hidden="1" customWidth="1"/>
    <col min="10248" max="10248" width="3.5" style="28" customWidth="1"/>
    <col min="10249" max="10249" width="0" style="28" hidden="1" customWidth="1"/>
    <col min="10250" max="10251" width="3.5" style="28" customWidth="1"/>
    <col min="10252" max="10252" width="0" style="28" hidden="1" customWidth="1"/>
    <col min="10253" max="10253" width="3.3984375" style="28" customWidth="1"/>
    <col min="10254" max="10254" width="0" style="28" hidden="1" customWidth="1"/>
    <col min="10255" max="10256" width="3.5" style="28" customWidth="1"/>
    <col min="10257" max="10257" width="0" style="28" hidden="1" customWidth="1"/>
    <col min="10258" max="10258" width="3.5" style="28" customWidth="1"/>
    <col min="10259" max="10259" width="0" style="28" hidden="1" customWidth="1"/>
    <col min="10260" max="10260" width="3.5" style="28" customWidth="1"/>
    <col min="10261" max="10261" width="3.3984375" style="28" customWidth="1"/>
    <col min="10262" max="10262" width="0" style="28" hidden="1" customWidth="1"/>
    <col min="10263" max="10263" width="3.5" style="28" customWidth="1"/>
    <col min="10264" max="10264" width="0" style="28" hidden="1" customWidth="1"/>
    <col min="10265" max="10266" width="3.5" style="28" customWidth="1"/>
    <col min="10267" max="10267" width="0" style="28" hidden="1" customWidth="1"/>
    <col min="10268" max="10268" width="3.5" style="28" customWidth="1"/>
    <col min="10269" max="10269" width="0" style="28" hidden="1" customWidth="1"/>
    <col min="10270" max="10275" width="3.5" style="28" customWidth="1"/>
    <col min="10276" max="10276" width="3.3984375" style="28" customWidth="1"/>
    <col min="10277" max="10277" width="3.59765625" style="28" customWidth="1"/>
    <col min="10278" max="10280" width="8.59765625" style="28" customWidth="1"/>
    <col min="10281" max="10282" width="13.8984375" style="28" customWidth="1"/>
    <col min="10283" max="10292" width="7.8984375" style="28" customWidth="1"/>
    <col min="10293" max="10318" width="8.09765625" style="28"/>
    <col min="10319" max="10319" width="5.3984375" style="28" customWidth="1"/>
    <col min="10320" max="10496" width="8.09765625" style="28"/>
    <col min="10497" max="10499" width="3.5" style="28" customWidth="1"/>
    <col min="10500" max="10500" width="3.3984375" style="28" customWidth="1"/>
    <col min="10501" max="10501" width="0" style="28" hidden="1" customWidth="1"/>
    <col min="10502" max="10502" width="3.5" style="28" customWidth="1"/>
    <col min="10503" max="10503" width="0" style="28" hidden="1" customWidth="1"/>
    <col min="10504" max="10504" width="3.5" style="28" customWidth="1"/>
    <col min="10505" max="10505" width="0" style="28" hidden="1" customWidth="1"/>
    <col min="10506" max="10507" width="3.5" style="28" customWidth="1"/>
    <col min="10508" max="10508" width="0" style="28" hidden="1" customWidth="1"/>
    <col min="10509" max="10509" width="3.3984375" style="28" customWidth="1"/>
    <col min="10510" max="10510" width="0" style="28" hidden="1" customWidth="1"/>
    <col min="10511" max="10512" width="3.5" style="28" customWidth="1"/>
    <col min="10513" max="10513" width="0" style="28" hidden="1" customWidth="1"/>
    <col min="10514" max="10514" width="3.5" style="28" customWidth="1"/>
    <col min="10515" max="10515" width="0" style="28" hidden="1" customWidth="1"/>
    <col min="10516" max="10516" width="3.5" style="28" customWidth="1"/>
    <col min="10517" max="10517" width="3.3984375" style="28" customWidth="1"/>
    <col min="10518" max="10518" width="0" style="28" hidden="1" customWidth="1"/>
    <col min="10519" max="10519" width="3.5" style="28" customWidth="1"/>
    <col min="10520" max="10520" width="0" style="28" hidden="1" customWidth="1"/>
    <col min="10521" max="10522" width="3.5" style="28" customWidth="1"/>
    <col min="10523" max="10523" width="0" style="28" hidden="1" customWidth="1"/>
    <col min="10524" max="10524" width="3.5" style="28" customWidth="1"/>
    <col min="10525" max="10525" width="0" style="28" hidden="1" customWidth="1"/>
    <col min="10526" max="10531" width="3.5" style="28" customWidth="1"/>
    <col min="10532" max="10532" width="3.3984375" style="28" customWidth="1"/>
    <col min="10533" max="10533" width="3.59765625" style="28" customWidth="1"/>
    <col min="10534" max="10536" width="8.59765625" style="28" customWidth="1"/>
    <col min="10537" max="10538" width="13.8984375" style="28" customWidth="1"/>
    <col min="10539" max="10548" width="7.8984375" style="28" customWidth="1"/>
    <col min="10549" max="10574" width="8.09765625" style="28"/>
    <col min="10575" max="10575" width="5.3984375" style="28" customWidth="1"/>
    <col min="10576" max="10752" width="8.09765625" style="28"/>
    <col min="10753" max="10755" width="3.5" style="28" customWidth="1"/>
    <col min="10756" max="10756" width="3.3984375" style="28" customWidth="1"/>
    <col min="10757" max="10757" width="0" style="28" hidden="1" customWidth="1"/>
    <col min="10758" max="10758" width="3.5" style="28" customWidth="1"/>
    <col min="10759" max="10759" width="0" style="28" hidden="1" customWidth="1"/>
    <col min="10760" max="10760" width="3.5" style="28" customWidth="1"/>
    <col min="10761" max="10761" width="0" style="28" hidden="1" customWidth="1"/>
    <col min="10762" max="10763" width="3.5" style="28" customWidth="1"/>
    <col min="10764" max="10764" width="0" style="28" hidden="1" customWidth="1"/>
    <col min="10765" max="10765" width="3.3984375" style="28" customWidth="1"/>
    <col min="10766" max="10766" width="0" style="28" hidden="1" customWidth="1"/>
    <col min="10767" max="10768" width="3.5" style="28" customWidth="1"/>
    <col min="10769" max="10769" width="0" style="28" hidden="1" customWidth="1"/>
    <col min="10770" max="10770" width="3.5" style="28" customWidth="1"/>
    <col min="10771" max="10771" width="0" style="28" hidden="1" customWidth="1"/>
    <col min="10772" max="10772" width="3.5" style="28" customWidth="1"/>
    <col min="10773" max="10773" width="3.3984375" style="28" customWidth="1"/>
    <col min="10774" max="10774" width="0" style="28" hidden="1" customWidth="1"/>
    <col min="10775" max="10775" width="3.5" style="28" customWidth="1"/>
    <col min="10776" max="10776" width="0" style="28" hidden="1" customWidth="1"/>
    <col min="10777" max="10778" width="3.5" style="28" customWidth="1"/>
    <col min="10779" max="10779" width="0" style="28" hidden="1" customWidth="1"/>
    <col min="10780" max="10780" width="3.5" style="28" customWidth="1"/>
    <col min="10781" max="10781" width="0" style="28" hidden="1" customWidth="1"/>
    <col min="10782" max="10787" width="3.5" style="28" customWidth="1"/>
    <col min="10788" max="10788" width="3.3984375" style="28" customWidth="1"/>
    <col min="10789" max="10789" width="3.59765625" style="28" customWidth="1"/>
    <col min="10790" max="10792" width="8.59765625" style="28" customWidth="1"/>
    <col min="10793" max="10794" width="13.8984375" style="28" customWidth="1"/>
    <col min="10795" max="10804" width="7.8984375" style="28" customWidth="1"/>
    <col min="10805" max="10830" width="8.09765625" style="28"/>
    <col min="10831" max="10831" width="5.3984375" style="28" customWidth="1"/>
    <col min="10832" max="11008" width="8.09765625" style="28"/>
    <col min="11009" max="11011" width="3.5" style="28" customWidth="1"/>
    <col min="11012" max="11012" width="3.3984375" style="28" customWidth="1"/>
    <col min="11013" max="11013" width="0" style="28" hidden="1" customWidth="1"/>
    <col min="11014" max="11014" width="3.5" style="28" customWidth="1"/>
    <col min="11015" max="11015" width="0" style="28" hidden="1" customWidth="1"/>
    <col min="11016" max="11016" width="3.5" style="28" customWidth="1"/>
    <col min="11017" max="11017" width="0" style="28" hidden="1" customWidth="1"/>
    <col min="11018" max="11019" width="3.5" style="28" customWidth="1"/>
    <col min="11020" max="11020" width="0" style="28" hidden="1" customWidth="1"/>
    <col min="11021" max="11021" width="3.3984375" style="28" customWidth="1"/>
    <col min="11022" max="11022" width="0" style="28" hidden="1" customWidth="1"/>
    <col min="11023" max="11024" width="3.5" style="28" customWidth="1"/>
    <col min="11025" max="11025" width="0" style="28" hidden="1" customWidth="1"/>
    <col min="11026" max="11026" width="3.5" style="28" customWidth="1"/>
    <col min="11027" max="11027" width="0" style="28" hidden="1" customWidth="1"/>
    <col min="11028" max="11028" width="3.5" style="28" customWidth="1"/>
    <col min="11029" max="11029" width="3.3984375" style="28" customWidth="1"/>
    <col min="11030" max="11030" width="0" style="28" hidden="1" customWidth="1"/>
    <col min="11031" max="11031" width="3.5" style="28" customWidth="1"/>
    <col min="11032" max="11032" width="0" style="28" hidden="1" customWidth="1"/>
    <col min="11033" max="11034" width="3.5" style="28" customWidth="1"/>
    <col min="11035" max="11035" width="0" style="28" hidden="1" customWidth="1"/>
    <col min="11036" max="11036" width="3.5" style="28" customWidth="1"/>
    <col min="11037" max="11037" width="0" style="28" hidden="1" customWidth="1"/>
    <col min="11038" max="11043" width="3.5" style="28" customWidth="1"/>
    <col min="11044" max="11044" width="3.3984375" style="28" customWidth="1"/>
    <col min="11045" max="11045" width="3.59765625" style="28" customWidth="1"/>
    <col min="11046" max="11048" width="8.59765625" style="28" customWidth="1"/>
    <col min="11049" max="11050" width="13.8984375" style="28" customWidth="1"/>
    <col min="11051" max="11060" width="7.8984375" style="28" customWidth="1"/>
    <col min="11061" max="11086" width="8.09765625" style="28"/>
    <col min="11087" max="11087" width="5.3984375" style="28" customWidth="1"/>
    <col min="11088" max="11264" width="8.09765625" style="28"/>
    <col min="11265" max="11267" width="3.5" style="28" customWidth="1"/>
    <col min="11268" max="11268" width="3.3984375" style="28" customWidth="1"/>
    <col min="11269" max="11269" width="0" style="28" hidden="1" customWidth="1"/>
    <col min="11270" max="11270" width="3.5" style="28" customWidth="1"/>
    <col min="11271" max="11271" width="0" style="28" hidden="1" customWidth="1"/>
    <col min="11272" max="11272" width="3.5" style="28" customWidth="1"/>
    <col min="11273" max="11273" width="0" style="28" hidden="1" customWidth="1"/>
    <col min="11274" max="11275" width="3.5" style="28" customWidth="1"/>
    <col min="11276" max="11276" width="0" style="28" hidden="1" customWidth="1"/>
    <col min="11277" max="11277" width="3.3984375" style="28" customWidth="1"/>
    <col min="11278" max="11278" width="0" style="28" hidden="1" customWidth="1"/>
    <col min="11279" max="11280" width="3.5" style="28" customWidth="1"/>
    <col min="11281" max="11281" width="0" style="28" hidden="1" customWidth="1"/>
    <col min="11282" max="11282" width="3.5" style="28" customWidth="1"/>
    <col min="11283" max="11283" width="0" style="28" hidden="1" customWidth="1"/>
    <col min="11284" max="11284" width="3.5" style="28" customWidth="1"/>
    <col min="11285" max="11285" width="3.3984375" style="28" customWidth="1"/>
    <col min="11286" max="11286" width="0" style="28" hidden="1" customWidth="1"/>
    <col min="11287" max="11287" width="3.5" style="28" customWidth="1"/>
    <col min="11288" max="11288" width="0" style="28" hidden="1" customWidth="1"/>
    <col min="11289" max="11290" width="3.5" style="28" customWidth="1"/>
    <col min="11291" max="11291" width="0" style="28" hidden="1" customWidth="1"/>
    <col min="11292" max="11292" width="3.5" style="28" customWidth="1"/>
    <col min="11293" max="11293" width="0" style="28" hidden="1" customWidth="1"/>
    <col min="11294" max="11299" width="3.5" style="28" customWidth="1"/>
    <col min="11300" max="11300" width="3.3984375" style="28" customWidth="1"/>
    <col min="11301" max="11301" width="3.59765625" style="28" customWidth="1"/>
    <col min="11302" max="11304" width="8.59765625" style="28" customWidth="1"/>
    <col min="11305" max="11306" width="13.8984375" style="28" customWidth="1"/>
    <col min="11307" max="11316" width="7.8984375" style="28" customWidth="1"/>
    <col min="11317" max="11342" width="8.09765625" style="28"/>
    <col min="11343" max="11343" width="5.3984375" style="28" customWidth="1"/>
    <col min="11344" max="11520" width="8.09765625" style="28"/>
    <col min="11521" max="11523" width="3.5" style="28" customWidth="1"/>
    <col min="11524" max="11524" width="3.3984375" style="28" customWidth="1"/>
    <col min="11525" max="11525" width="0" style="28" hidden="1" customWidth="1"/>
    <col min="11526" max="11526" width="3.5" style="28" customWidth="1"/>
    <col min="11527" max="11527" width="0" style="28" hidden="1" customWidth="1"/>
    <col min="11528" max="11528" width="3.5" style="28" customWidth="1"/>
    <col min="11529" max="11529" width="0" style="28" hidden="1" customWidth="1"/>
    <col min="11530" max="11531" width="3.5" style="28" customWidth="1"/>
    <col min="11532" max="11532" width="0" style="28" hidden="1" customWidth="1"/>
    <col min="11533" max="11533" width="3.3984375" style="28" customWidth="1"/>
    <col min="11534" max="11534" width="0" style="28" hidden="1" customWidth="1"/>
    <col min="11535" max="11536" width="3.5" style="28" customWidth="1"/>
    <col min="11537" max="11537" width="0" style="28" hidden="1" customWidth="1"/>
    <col min="11538" max="11538" width="3.5" style="28" customWidth="1"/>
    <col min="11539" max="11539" width="0" style="28" hidden="1" customWidth="1"/>
    <col min="11540" max="11540" width="3.5" style="28" customWidth="1"/>
    <col min="11541" max="11541" width="3.3984375" style="28" customWidth="1"/>
    <col min="11542" max="11542" width="0" style="28" hidden="1" customWidth="1"/>
    <col min="11543" max="11543" width="3.5" style="28" customWidth="1"/>
    <col min="11544" max="11544" width="0" style="28" hidden="1" customWidth="1"/>
    <col min="11545" max="11546" width="3.5" style="28" customWidth="1"/>
    <col min="11547" max="11547" width="0" style="28" hidden="1" customWidth="1"/>
    <col min="11548" max="11548" width="3.5" style="28" customWidth="1"/>
    <col min="11549" max="11549" width="0" style="28" hidden="1" customWidth="1"/>
    <col min="11550" max="11555" width="3.5" style="28" customWidth="1"/>
    <col min="11556" max="11556" width="3.3984375" style="28" customWidth="1"/>
    <col min="11557" max="11557" width="3.59765625" style="28" customWidth="1"/>
    <col min="11558" max="11560" width="8.59765625" style="28" customWidth="1"/>
    <col min="11561" max="11562" width="13.8984375" style="28" customWidth="1"/>
    <col min="11563" max="11572" width="7.8984375" style="28" customWidth="1"/>
    <col min="11573" max="11598" width="8.09765625" style="28"/>
    <col min="11599" max="11599" width="5.3984375" style="28" customWidth="1"/>
    <col min="11600" max="11776" width="8.09765625" style="28"/>
    <col min="11777" max="11779" width="3.5" style="28" customWidth="1"/>
    <col min="11780" max="11780" width="3.3984375" style="28" customWidth="1"/>
    <col min="11781" max="11781" width="0" style="28" hidden="1" customWidth="1"/>
    <col min="11782" max="11782" width="3.5" style="28" customWidth="1"/>
    <col min="11783" max="11783" width="0" style="28" hidden="1" customWidth="1"/>
    <col min="11784" max="11784" width="3.5" style="28" customWidth="1"/>
    <col min="11785" max="11785" width="0" style="28" hidden="1" customWidth="1"/>
    <col min="11786" max="11787" width="3.5" style="28" customWidth="1"/>
    <col min="11788" max="11788" width="0" style="28" hidden="1" customWidth="1"/>
    <col min="11789" max="11789" width="3.3984375" style="28" customWidth="1"/>
    <col min="11790" max="11790" width="0" style="28" hidden="1" customWidth="1"/>
    <col min="11791" max="11792" width="3.5" style="28" customWidth="1"/>
    <col min="11793" max="11793" width="0" style="28" hidden="1" customWidth="1"/>
    <col min="11794" max="11794" width="3.5" style="28" customWidth="1"/>
    <col min="11795" max="11795" width="0" style="28" hidden="1" customWidth="1"/>
    <col min="11796" max="11796" width="3.5" style="28" customWidth="1"/>
    <col min="11797" max="11797" width="3.3984375" style="28" customWidth="1"/>
    <col min="11798" max="11798" width="0" style="28" hidden="1" customWidth="1"/>
    <col min="11799" max="11799" width="3.5" style="28" customWidth="1"/>
    <col min="11800" max="11800" width="0" style="28" hidden="1" customWidth="1"/>
    <col min="11801" max="11802" width="3.5" style="28" customWidth="1"/>
    <col min="11803" max="11803" width="0" style="28" hidden="1" customWidth="1"/>
    <col min="11804" max="11804" width="3.5" style="28" customWidth="1"/>
    <col min="11805" max="11805" width="0" style="28" hidden="1" customWidth="1"/>
    <col min="11806" max="11811" width="3.5" style="28" customWidth="1"/>
    <col min="11812" max="11812" width="3.3984375" style="28" customWidth="1"/>
    <col min="11813" max="11813" width="3.59765625" style="28" customWidth="1"/>
    <col min="11814" max="11816" width="8.59765625" style="28" customWidth="1"/>
    <col min="11817" max="11818" width="13.8984375" style="28" customWidth="1"/>
    <col min="11819" max="11828" width="7.8984375" style="28" customWidth="1"/>
    <col min="11829" max="11854" width="8.09765625" style="28"/>
    <col min="11855" max="11855" width="5.3984375" style="28" customWidth="1"/>
    <col min="11856" max="12032" width="8.09765625" style="28"/>
    <col min="12033" max="12035" width="3.5" style="28" customWidth="1"/>
    <col min="12036" max="12036" width="3.3984375" style="28" customWidth="1"/>
    <col min="12037" max="12037" width="0" style="28" hidden="1" customWidth="1"/>
    <col min="12038" max="12038" width="3.5" style="28" customWidth="1"/>
    <col min="12039" max="12039" width="0" style="28" hidden="1" customWidth="1"/>
    <col min="12040" max="12040" width="3.5" style="28" customWidth="1"/>
    <col min="12041" max="12041" width="0" style="28" hidden="1" customWidth="1"/>
    <col min="12042" max="12043" width="3.5" style="28" customWidth="1"/>
    <col min="12044" max="12044" width="0" style="28" hidden="1" customWidth="1"/>
    <col min="12045" max="12045" width="3.3984375" style="28" customWidth="1"/>
    <col min="12046" max="12046" width="0" style="28" hidden="1" customWidth="1"/>
    <col min="12047" max="12048" width="3.5" style="28" customWidth="1"/>
    <col min="12049" max="12049" width="0" style="28" hidden="1" customWidth="1"/>
    <col min="12050" max="12050" width="3.5" style="28" customWidth="1"/>
    <col min="12051" max="12051" width="0" style="28" hidden="1" customWidth="1"/>
    <col min="12052" max="12052" width="3.5" style="28" customWidth="1"/>
    <col min="12053" max="12053" width="3.3984375" style="28" customWidth="1"/>
    <col min="12054" max="12054" width="0" style="28" hidden="1" customWidth="1"/>
    <col min="12055" max="12055" width="3.5" style="28" customWidth="1"/>
    <col min="12056" max="12056" width="0" style="28" hidden="1" customWidth="1"/>
    <col min="12057" max="12058" width="3.5" style="28" customWidth="1"/>
    <col min="12059" max="12059" width="0" style="28" hidden="1" customWidth="1"/>
    <col min="12060" max="12060" width="3.5" style="28" customWidth="1"/>
    <col min="12061" max="12061" width="0" style="28" hidden="1" customWidth="1"/>
    <col min="12062" max="12067" width="3.5" style="28" customWidth="1"/>
    <col min="12068" max="12068" width="3.3984375" style="28" customWidth="1"/>
    <col min="12069" max="12069" width="3.59765625" style="28" customWidth="1"/>
    <col min="12070" max="12072" width="8.59765625" style="28" customWidth="1"/>
    <col min="12073" max="12074" width="13.8984375" style="28" customWidth="1"/>
    <col min="12075" max="12084" width="7.8984375" style="28" customWidth="1"/>
    <col min="12085" max="12110" width="8.09765625" style="28"/>
    <col min="12111" max="12111" width="5.3984375" style="28" customWidth="1"/>
    <col min="12112" max="12288" width="8.09765625" style="28"/>
    <col min="12289" max="12291" width="3.5" style="28" customWidth="1"/>
    <col min="12292" max="12292" width="3.3984375" style="28" customWidth="1"/>
    <col min="12293" max="12293" width="0" style="28" hidden="1" customWidth="1"/>
    <col min="12294" max="12294" width="3.5" style="28" customWidth="1"/>
    <col min="12295" max="12295" width="0" style="28" hidden="1" customWidth="1"/>
    <col min="12296" max="12296" width="3.5" style="28" customWidth="1"/>
    <col min="12297" max="12297" width="0" style="28" hidden="1" customWidth="1"/>
    <col min="12298" max="12299" width="3.5" style="28" customWidth="1"/>
    <col min="12300" max="12300" width="0" style="28" hidden="1" customWidth="1"/>
    <col min="12301" max="12301" width="3.3984375" style="28" customWidth="1"/>
    <col min="12302" max="12302" width="0" style="28" hidden="1" customWidth="1"/>
    <col min="12303" max="12304" width="3.5" style="28" customWidth="1"/>
    <col min="12305" max="12305" width="0" style="28" hidden="1" customWidth="1"/>
    <col min="12306" max="12306" width="3.5" style="28" customWidth="1"/>
    <col min="12307" max="12307" width="0" style="28" hidden="1" customWidth="1"/>
    <col min="12308" max="12308" width="3.5" style="28" customWidth="1"/>
    <col min="12309" max="12309" width="3.3984375" style="28" customWidth="1"/>
    <col min="12310" max="12310" width="0" style="28" hidden="1" customWidth="1"/>
    <col min="12311" max="12311" width="3.5" style="28" customWidth="1"/>
    <col min="12312" max="12312" width="0" style="28" hidden="1" customWidth="1"/>
    <col min="12313" max="12314" width="3.5" style="28" customWidth="1"/>
    <col min="12315" max="12315" width="0" style="28" hidden="1" customWidth="1"/>
    <col min="12316" max="12316" width="3.5" style="28" customWidth="1"/>
    <col min="12317" max="12317" width="0" style="28" hidden="1" customWidth="1"/>
    <col min="12318" max="12323" width="3.5" style="28" customWidth="1"/>
    <col min="12324" max="12324" width="3.3984375" style="28" customWidth="1"/>
    <col min="12325" max="12325" width="3.59765625" style="28" customWidth="1"/>
    <col min="12326" max="12328" width="8.59765625" style="28" customWidth="1"/>
    <col min="12329" max="12330" width="13.8984375" style="28" customWidth="1"/>
    <col min="12331" max="12340" width="7.8984375" style="28" customWidth="1"/>
    <col min="12341" max="12366" width="8.09765625" style="28"/>
    <col min="12367" max="12367" width="5.3984375" style="28" customWidth="1"/>
    <col min="12368" max="12544" width="8.09765625" style="28"/>
    <col min="12545" max="12547" width="3.5" style="28" customWidth="1"/>
    <col min="12548" max="12548" width="3.3984375" style="28" customWidth="1"/>
    <col min="12549" max="12549" width="0" style="28" hidden="1" customWidth="1"/>
    <col min="12550" max="12550" width="3.5" style="28" customWidth="1"/>
    <col min="12551" max="12551" width="0" style="28" hidden="1" customWidth="1"/>
    <col min="12552" max="12552" width="3.5" style="28" customWidth="1"/>
    <col min="12553" max="12553" width="0" style="28" hidden="1" customWidth="1"/>
    <col min="12554" max="12555" width="3.5" style="28" customWidth="1"/>
    <col min="12556" max="12556" width="0" style="28" hidden="1" customWidth="1"/>
    <col min="12557" max="12557" width="3.3984375" style="28" customWidth="1"/>
    <col min="12558" max="12558" width="0" style="28" hidden="1" customWidth="1"/>
    <col min="12559" max="12560" width="3.5" style="28" customWidth="1"/>
    <col min="12561" max="12561" width="0" style="28" hidden="1" customWidth="1"/>
    <col min="12562" max="12562" width="3.5" style="28" customWidth="1"/>
    <col min="12563" max="12563" width="0" style="28" hidden="1" customWidth="1"/>
    <col min="12564" max="12564" width="3.5" style="28" customWidth="1"/>
    <col min="12565" max="12565" width="3.3984375" style="28" customWidth="1"/>
    <col min="12566" max="12566" width="0" style="28" hidden="1" customWidth="1"/>
    <col min="12567" max="12567" width="3.5" style="28" customWidth="1"/>
    <col min="12568" max="12568" width="0" style="28" hidden="1" customWidth="1"/>
    <col min="12569" max="12570" width="3.5" style="28" customWidth="1"/>
    <col min="12571" max="12571" width="0" style="28" hidden="1" customWidth="1"/>
    <col min="12572" max="12572" width="3.5" style="28" customWidth="1"/>
    <col min="12573" max="12573" width="0" style="28" hidden="1" customWidth="1"/>
    <col min="12574" max="12579" width="3.5" style="28" customWidth="1"/>
    <col min="12580" max="12580" width="3.3984375" style="28" customWidth="1"/>
    <col min="12581" max="12581" width="3.59765625" style="28" customWidth="1"/>
    <col min="12582" max="12584" width="8.59765625" style="28" customWidth="1"/>
    <col min="12585" max="12586" width="13.8984375" style="28" customWidth="1"/>
    <col min="12587" max="12596" width="7.8984375" style="28" customWidth="1"/>
    <col min="12597" max="12622" width="8.09765625" style="28"/>
    <col min="12623" max="12623" width="5.3984375" style="28" customWidth="1"/>
    <col min="12624" max="12800" width="8.09765625" style="28"/>
    <col min="12801" max="12803" width="3.5" style="28" customWidth="1"/>
    <col min="12804" max="12804" width="3.3984375" style="28" customWidth="1"/>
    <col min="12805" max="12805" width="0" style="28" hidden="1" customWidth="1"/>
    <col min="12806" max="12806" width="3.5" style="28" customWidth="1"/>
    <col min="12807" max="12807" width="0" style="28" hidden="1" customWidth="1"/>
    <col min="12808" max="12808" width="3.5" style="28" customWidth="1"/>
    <col min="12809" max="12809" width="0" style="28" hidden="1" customWidth="1"/>
    <col min="12810" max="12811" width="3.5" style="28" customWidth="1"/>
    <col min="12812" max="12812" width="0" style="28" hidden="1" customWidth="1"/>
    <col min="12813" max="12813" width="3.3984375" style="28" customWidth="1"/>
    <col min="12814" max="12814" width="0" style="28" hidden="1" customWidth="1"/>
    <col min="12815" max="12816" width="3.5" style="28" customWidth="1"/>
    <col min="12817" max="12817" width="0" style="28" hidden="1" customWidth="1"/>
    <col min="12818" max="12818" width="3.5" style="28" customWidth="1"/>
    <col min="12819" max="12819" width="0" style="28" hidden="1" customWidth="1"/>
    <col min="12820" max="12820" width="3.5" style="28" customWidth="1"/>
    <col min="12821" max="12821" width="3.3984375" style="28" customWidth="1"/>
    <col min="12822" max="12822" width="0" style="28" hidden="1" customWidth="1"/>
    <col min="12823" max="12823" width="3.5" style="28" customWidth="1"/>
    <col min="12824" max="12824" width="0" style="28" hidden="1" customWidth="1"/>
    <col min="12825" max="12826" width="3.5" style="28" customWidth="1"/>
    <col min="12827" max="12827" width="0" style="28" hidden="1" customWidth="1"/>
    <col min="12828" max="12828" width="3.5" style="28" customWidth="1"/>
    <col min="12829" max="12829" width="0" style="28" hidden="1" customWidth="1"/>
    <col min="12830" max="12835" width="3.5" style="28" customWidth="1"/>
    <col min="12836" max="12836" width="3.3984375" style="28" customWidth="1"/>
    <col min="12837" max="12837" width="3.59765625" style="28" customWidth="1"/>
    <col min="12838" max="12840" width="8.59765625" style="28" customWidth="1"/>
    <col min="12841" max="12842" width="13.8984375" style="28" customWidth="1"/>
    <col min="12843" max="12852" width="7.8984375" style="28" customWidth="1"/>
    <col min="12853" max="12878" width="8.09765625" style="28"/>
    <col min="12879" max="12879" width="5.3984375" style="28" customWidth="1"/>
    <col min="12880" max="13056" width="8.09765625" style="28"/>
    <col min="13057" max="13059" width="3.5" style="28" customWidth="1"/>
    <col min="13060" max="13060" width="3.3984375" style="28" customWidth="1"/>
    <col min="13061" max="13061" width="0" style="28" hidden="1" customWidth="1"/>
    <col min="13062" max="13062" width="3.5" style="28" customWidth="1"/>
    <col min="13063" max="13063" width="0" style="28" hidden="1" customWidth="1"/>
    <col min="13064" max="13064" width="3.5" style="28" customWidth="1"/>
    <col min="13065" max="13065" width="0" style="28" hidden="1" customWidth="1"/>
    <col min="13066" max="13067" width="3.5" style="28" customWidth="1"/>
    <col min="13068" max="13068" width="0" style="28" hidden="1" customWidth="1"/>
    <col min="13069" max="13069" width="3.3984375" style="28" customWidth="1"/>
    <col min="13070" max="13070" width="0" style="28" hidden="1" customWidth="1"/>
    <col min="13071" max="13072" width="3.5" style="28" customWidth="1"/>
    <col min="13073" max="13073" width="0" style="28" hidden="1" customWidth="1"/>
    <col min="13074" max="13074" width="3.5" style="28" customWidth="1"/>
    <col min="13075" max="13075" width="0" style="28" hidden="1" customWidth="1"/>
    <col min="13076" max="13076" width="3.5" style="28" customWidth="1"/>
    <col min="13077" max="13077" width="3.3984375" style="28" customWidth="1"/>
    <col min="13078" max="13078" width="0" style="28" hidden="1" customWidth="1"/>
    <col min="13079" max="13079" width="3.5" style="28" customWidth="1"/>
    <col min="13080" max="13080" width="0" style="28" hidden="1" customWidth="1"/>
    <col min="13081" max="13082" width="3.5" style="28" customWidth="1"/>
    <col min="13083" max="13083" width="0" style="28" hidden="1" customWidth="1"/>
    <col min="13084" max="13084" width="3.5" style="28" customWidth="1"/>
    <col min="13085" max="13085" width="0" style="28" hidden="1" customWidth="1"/>
    <col min="13086" max="13091" width="3.5" style="28" customWidth="1"/>
    <col min="13092" max="13092" width="3.3984375" style="28" customWidth="1"/>
    <col min="13093" max="13093" width="3.59765625" style="28" customWidth="1"/>
    <col min="13094" max="13096" width="8.59765625" style="28" customWidth="1"/>
    <col min="13097" max="13098" width="13.8984375" style="28" customWidth="1"/>
    <col min="13099" max="13108" width="7.8984375" style="28" customWidth="1"/>
    <col min="13109" max="13134" width="8.09765625" style="28"/>
    <col min="13135" max="13135" width="5.3984375" style="28" customWidth="1"/>
    <col min="13136" max="13312" width="8.09765625" style="28"/>
    <col min="13313" max="13315" width="3.5" style="28" customWidth="1"/>
    <col min="13316" max="13316" width="3.3984375" style="28" customWidth="1"/>
    <col min="13317" max="13317" width="0" style="28" hidden="1" customWidth="1"/>
    <col min="13318" max="13318" width="3.5" style="28" customWidth="1"/>
    <col min="13319" max="13319" width="0" style="28" hidden="1" customWidth="1"/>
    <col min="13320" max="13320" width="3.5" style="28" customWidth="1"/>
    <col min="13321" max="13321" width="0" style="28" hidden="1" customWidth="1"/>
    <col min="13322" max="13323" width="3.5" style="28" customWidth="1"/>
    <col min="13324" max="13324" width="0" style="28" hidden="1" customWidth="1"/>
    <col min="13325" max="13325" width="3.3984375" style="28" customWidth="1"/>
    <col min="13326" max="13326" width="0" style="28" hidden="1" customWidth="1"/>
    <col min="13327" max="13328" width="3.5" style="28" customWidth="1"/>
    <col min="13329" max="13329" width="0" style="28" hidden="1" customWidth="1"/>
    <col min="13330" max="13330" width="3.5" style="28" customWidth="1"/>
    <col min="13331" max="13331" width="0" style="28" hidden="1" customWidth="1"/>
    <col min="13332" max="13332" width="3.5" style="28" customWidth="1"/>
    <col min="13333" max="13333" width="3.3984375" style="28" customWidth="1"/>
    <col min="13334" max="13334" width="0" style="28" hidden="1" customWidth="1"/>
    <col min="13335" max="13335" width="3.5" style="28" customWidth="1"/>
    <col min="13336" max="13336" width="0" style="28" hidden="1" customWidth="1"/>
    <col min="13337" max="13338" width="3.5" style="28" customWidth="1"/>
    <col min="13339" max="13339" width="0" style="28" hidden="1" customWidth="1"/>
    <col min="13340" max="13340" width="3.5" style="28" customWidth="1"/>
    <col min="13341" max="13341" width="0" style="28" hidden="1" customWidth="1"/>
    <col min="13342" max="13347" width="3.5" style="28" customWidth="1"/>
    <col min="13348" max="13348" width="3.3984375" style="28" customWidth="1"/>
    <col min="13349" max="13349" width="3.59765625" style="28" customWidth="1"/>
    <col min="13350" max="13352" width="8.59765625" style="28" customWidth="1"/>
    <col min="13353" max="13354" width="13.8984375" style="28" customWidth="1"/>
    <col min="13355" max="13364" width="7.8984375" style="28" customWidth="1"/>
    <col min="13365" max="13390" width="8.09765625" style="28"/>
    <col min="13391" max="13391" width="5.3984375" style="28" customWidth="1"/>
    <col min="13392" max="13568" width="8.09765625" style="28"/>
    <col min="13569" max="13571" width="3.5" style="28" customWidth="1"/>
    <col min="13572" max="13572" width="3.3984375" style="28" customWidth="1"/>
    <col min="13573" max="13573" width="0" style="28" hidden="1" customWidth="1"/>
    <col min="13574" max="13574" width="3.5" style="28" customWidth="1"/>
    <col min="13575" max="13575" width="0" style="28" hidden="1" customWidth="1"/>
    <col min="13576" max="13576" width="3.5" style="28" customWidth="1"/>
    <col min="13577" max="13577" width="0" style="28" hidden="1" customWidth="1"/>
    <col min="13578" max="13579" width="3.5" style="28" customWidth="1"/>
    <col min="13580" max="13580" width="0" style="28" hidden="1" customWidth="1"/>
    <col min="13581" max="13581" width="3.3984375" style="28" customWidth="1"/>
    <col min="13582" max="13582" width="0" style="28" hidden="1" customWidth="1"/>
    <col min="13583" max="13584" width="3.5" style="28" customWidth="1"/>
    <col min="13585" max="13585" width="0" style="28" hidden="1" customWidth="1"/>
    <col min="13586" max="13586" width="3.5" style="28" customWidth="1"/>
    <col min="13587" max="13587" width="0" style="28" hidden="1" customWidth="1"/>
    <col min="13588" max="13588" width="3.5" style="28" customWidth="1"/>
    <col min="13589" max="13589" width="3.3984375" style="28" customWidth="1"/>
    <col min="13590" max="13590" width="0" style="28" hidden="1" customWidth="1"/>
    <col min="13591" max="13591" width="3.5" style="28" customWidth="1"/>
    <col min="13592" max="13592" width="0" style="28" hidden="1" customWidth="1"/>
    <col min="13593" max="13594" width="3.5" style="28" customWidth="1"/>
    <col min="13595" max="13595" width="0" style="28" hidden="1" customWidth="1"/>
    <col min="13596" max="13596" width="3.5" style="28" customWidth="1"/>
    <col min="13597" max="13597" width="0" style="28" hidden="1" customWidth="1"/>
    <col min="13598" max="13603" width="3.5" style="28" customWidth="1"/>
    <col min="13604" max="13604" width="3.3984375" style="28" customWidth="1"/>
    <col min="13605" max="13605" width="3.59765625" style="28" customWidth="1"/>
    <col min="13606" max="13608" width="8.59765625" style="28" customWidth="1"/>
    <col min="13609" max="13610" width="13.8984375" style="28" customWidth="1"/>
    <col min="13611" max="13620" width="7.8984375" style="28" customWidth="1"/>
    <col min="13621" max="13646" width="8.09765625" style="28"/>
    <col min="13647" max="13647" width="5.3984375" style="28" customWidth="1"/>
    <col min="13648" max="13824" width="8.09765625" style="28"/>
    <col min="13825" max="13827" width="3.5" style="28" customWidth="1"/>
    <col min="13828" max="13828" width="3.3984375" style="28" customWidth="1"/>
    <col min="13829" max="13829" width="0" style="28" hidden="1" customWidth="1"/>
    <col min="13830" max="13830" width="3.5" style="28" customWidth="1"/>
    <col min="13831" max="13831" width="0" style="28" hidden="1" customWidth="1"/>
    <col min="13832" max="13832" width="3.5" style="28" customWidth="1"/>
    <col min="13833" max="13833" width="0" style="28" hidden="1" customWidth="1"/>
    <col min="13834" max="13835" width="3.5" style="28" customWidth="1"/>
    <col min="13836" max="13836" width="0" style="28" hidden="1" customWidth="1"/>
    <col min="13837" max="13837" width="3.3984375" style="28" customWidth="1"/>
    <col min="13838" max="13838" width="0" style="28" hidden="1" customWidth="1"/>
    <col min="13839" max="13840" width="3.5" style="28" customWidth="1"/>
    <col min="13841" max="13841" width="0" style="28" hidden="1" customWidth="1"/>
    <col min="13842" max="13842" width="3.5" style="28" customWidth="1"/>
    <col min="13843" max="13843" width="0" style="28" hidden="1" customWidth="1"/>
    <col min="13844" max="13844" width="3.5" style="28" customWidth="1"/>
    <col min="13845" max="13845" width="3.3984375" style="28" customWidth="1"/>
    <col min="13846" max="13846" width="0" style="28" hidden="1" customWidth="1"/>
    <col min="13847" max="13847" width="3.5" style="28" customWidth="1"/>
    <col min="13848" max="13848" width="0" style="28" hidden="1" customWidth="1"/>
    <col min="13849" max="13850" width="3.5" style="28" customWidth="1"/>
    <col min="13851" max="13851" width="0" style="28" hidden="1" customWidth="1"/>
    <col min="13852" max="13852" width="3.5" style="28" customWidth="1"/>
    <col min="13853" max="13853" width="0" style="28" hidden="1" customWidth="1"/>
    <col min="13854" max="13859" width="3.5" style="28" customWidth="1"/>
    <col min="13860" max="13860" width="3.3984375" style="28" customWidth="1"/>
    <col min="13861" max="13861" width="3.59765625" style="28" customWidth="1"/>
    <col min="13862" max="13864" width="8.59765625" style="28" customWidth="1"/>
    <col min="13865" max="13866" width="13.8984375" style="28" customWidth="1"/>
    <col min="13867" max="13876" width="7.8984375" style="28" customWidth="1"/>
    <col min="13877" max="13902" width="8.09765625" style="28"/>
    <col min="13903" max="13903" width="5.3984375" style="28" customWidth="1"/>
    <col min="13904" max="14080" width="8.09765625" style="28"/>
    <col min="14081" max="14083" width="3.5" style="28" customWidth="1"/>
    <col min="14084" max="14084" width="3.3984375" style="28" customWidth="1"/>
    <col min="14085" max="14085" width="0" style="28" hidden="1" customWidth="1"/>
    <col min="14086" max="14086" width="3.5" style="28" customWidth="1"/>
    <col min="14087" max="14087" width="0" style="28" hidden="1" customWidth="1"/>
    <col min="14088" max="14088" width="3.5" style="28" customWidth="1"/>
    <col min="14089" max="14089" width="0" style="28" hidden="1" customWidth="1"/>
    <col min="14090" max="14091" width="3.5" style="28" customWidth="1"/>
    <col min="14092" max="14092" width="0" style="28" hidden="1" customWidth="1"/>
    <col min="14093" max="14093" width="3.3984375" style="28" customWidth="1"/>
    <col min="14094" max="14094" width="0" style="28" hidden="1" customWidth="1"/>
    <col min="14095" max="14096" width="3.5" style="28" customWidth="1"/>
    <col min="14097" max="14097" width="0" style="28" hidden="1" customWidth="1"/>
    <col min="14098" max="14098" width="3.5" style="28" customWidth="1"/>
    <col min="14099" max="14099" width="0" style="28" hidden="1" customWidth="1"/>
    <col min="14100" max="14100" width="3.5" style="28" customWidth="1"/>
    <col min="14101" max="14101" width="3.3984375" style="28" customWidth="1"/>
    <col min="14102" max="14102" width="0" style="28" hidden="1" customWidth="1"/>
    <col min="14103" max="14103" width="3.5" style="28" customWidth="1"/>
    <col min="14104" max="14104" width="0" style="28" hidden="1" customWidth="1"/>
    <col min="14105" max="14106" width="3.5" style="28" customWidth="1"/>
    <col min="14107" max="14107" width="0" style="28" hidden="1" customWidth="1"/>
    <col min="14108" max="14108" width="3.5" style="28" customWidth="1"/>
    <col min="14109" max="14109" width="0" style="28" hidden="1" customWidth="1"/>
    <col min="14110" max="14115" width="3.5" style="28" customWidth="1"/>
    <col min="14116" max="14116" width="3.3984375" style="28" customWidth="1"/>
    <col min="14117" max="14117" width="3.59765625" style="28" customWidth="1"/>
    <col min="14118" max="14120" width="8.59765625" style="28" customWidth="1"/>
    <col min="14121" max="14122" width="13.8984375" style="28" customWidth="1"/>
    <col min="14123" max="14132" width="7.8984375" style="28" customWidth="1"/>
    <col min="14133" max="14158" width="8.09765625" style="28"/>
    <col min="14159" max="14159" width="5.3984375" style="28" customWidth="1"/>
    <col min="14160" max="14336" width="8.09765625" style="28"/>
    <col min="14337" max="14339" width="3.5" style="28" customWidth="1"/>
    <col min="14340" max="14340" width="3.3984375" style="28" customWidth="1"/>
    <col min="14341" max="14341" width="0" style="28" hidden="1" customWidth="1"/>
    <col min="14342" max="14342" width="3.5" style="28" customWidth="1"/>
    <col min="14343" max="14343" width="0" style="28" hidden="1" customWidth="1"/>
    <col min="14344" max="14344" width="3.5" style="28" customWidth="1"/>
    <col min="14345" max="14345" width="0" style="28" hidden="1" customWidth="1"/>
    <col min="14346" max="14347" width="3.5" style="28" customWidth="1"/>
    <col min="14348" max="14348" width="0" style="28" hidden="1" customWidth="1"/>
    <col min="14349" max="14349" width="3.3984375" style="28" customWidth="1"/>
    <col min="14350" max="14350" width="0" style="28" hidden="1" customWidth="1"/>
    <col min="14351" max="14352" width="3.5" style="28" customWidth="1"/>
    <col min="14353" max="14353" width="0" style="28" hidden="1" customWidth="1"/>
    <col min="14354" max="14354" width="3.5" style="28" customWidth="1"/>
    <col min="14355" max="14355" width="0" style="28" hidden="1" customWidth="1"/>
    <col min="14356" max="14356" width="3.5" style="28" customWidth="1"/>
    <col min="14357" max="14357" width="3.3984375" style="28" customWidth="1"/>
    <col min="14358" max="14358" width="0" style="28" hidden="1" customWidth="1"/>
    <col min="14359" max="14359" width="3.5" style="28" customWidth="1"/>
    <col min="14360" max="14360" width="0" style="28" hidden="1" customWidth="1"/>
    <col min="14361" max="14362" width="3.5" style="28" customWidth="1"/>
    <col min="14363" max="14363" width="0" style="28" hidden="1" customWidth="1"/>
    <col min="14364" max="14364" width="3.5" style="28" customWidth="1"/>
    <col min="14365" max="14365" width="0" style="28" hidden="1" customWidth="1"/>
    <col min="14366" max="14371" width="3.5" style="28" customWidth="1"/>
    <col min="14372" max="14372" width="3.3984375" style="28" customWidth="1"/>
    <col min="14373" max="14373" width="3.59765625" style="28" customWidth="1"/>
    <col min="14374" max="14376" width="8.59765625" style="28" customWidth="1"/>
    <col min="14377" max="14378" width="13.8984375" style="28" customWidth="1"/>
    <col min="14379" max="14388" width="7.8984375" style="28" customWidth="1"/>
    <col min="14389" max="14414" width="8.09765625" style="28"/>
    <col min="14415" max="14415" width="5.3984375" style="28" customWidth="1"/>
    <col min="14416" max="14592" width="8.09765625" style="28"/>
    <col min="14593" max="14595" width="3.5" style="28" customWidth="1"/>
    <col min="14596" max="14596" width="3.3984375" style="28" customWidth="1"/>
    <col min="14597" max="14597" width="0" style="28" hidden="1" customWidth="1"/>
    <col min="14598" max="14598" width="3.5" style="28" customWidth="1"/>
    <col min="14599" max="14599" width="0" style="28" hidden="1" customWidth="1"/>
    <col min="14600" max="14600" width="3.5" style="28" customWidth="1"/>
    <col min="14601" max="14601" width="0" style="28" hidden="1" customWidth="1"/>
    <col min="14602" max="14603" width="3.5" style="28" customWidth="1"/>
    <col min="14604" max="14604" width="0" style="28" hidden="1" customWidth="1"/>
    <col min="14605" max="14605" width="3.3984375" style="28" customWidth="1"/>
    <col min="14606" max="14606" width="0" style="28" hidden="1" customWidth="1"/>
    <col min="14607" max="14608" width="3.5" style="28" customWidth="1"/>
    <col min="14609" max="14609" width="0" style="28" hidden="1" customWidth="1"/>
    <col min="14610" max="14610" width="3.5" style="28" customWidth="1"/>
    <col min="14611" max="14611" width="0" style="28" hidden="1" customWidth="1"/>
    <col min="14612" max="14612" width="3.5" style="28" customWidth="1"/>
    <col min="14613" max="14613" width="3.3984375" style="28" customWidth="1"/>
    <col min="14614" max="14614" width="0" style="28" hidden="1" customWidth="1"/>
    <col min="14615" max="14615" width="3.5" style="28" customWidth="1"/>
    <col min="14616" max="14616" width="0" style="28" hidden="1" customWidth="1"/>
    <col min="14617" max="14618" width="3.5" style="28" customWidth="1"/>
    <col min="14619" max="14619" width="0" style="28" hidden="1" customWidth="1"/>
    <col min="14620" max="14620" width="3.5" style="28" customWidth="1"/>
    <col min="14621" max="14621" width="0" style="28" hidden="1" customWidth="1"/>
    <col min="14622" max="14627" width="3.5" style="28" customWidth="1"/>
    <col min="14628" max="14628" width="3.3984375" style="28" customWidth="1"/>
    <col min="14629" max="14629" width="3.59765625" style="28" customWidth="1"/>
    <col min="14630" max="14632" width="8.59765625" style="28" customWidth="1"/>
    <col min="14633" max="14634" width="13.8984375" style="28" customWidth="1"/>
    <col min="14635" max="14644" width="7.8984375" style="28" customWidth="1"/>
    <col min="14645" max="14670" width="8.09765625" style="28"/>
    <col min="14671" max="14671" width="5.3984375" style="28" customWidth="1"/>
    <col min="14672" max="14848" width="8.09765625" style="28"/>
    <col min="14849" max="14851" width="3.5" style="28" customWidth="1"/>
    <col min="14852" max="14852" width="3.3984375" style="28" customWidth="1"/>
    <col min="14853" max="14853" width="0" style="28" hidden="1" customWidth="1"/>
    <col min="14854" max="14854" width="3.5" style="28" customWidth="1"/>
    <col min="14855" max="14855" width="0" style="28" hidden="1" customWidth="1"/>
    <col min="14856" max="14856" width="3.5" style="28" customWidth="1"/>
    <col min="14857" max="14857" width="0" style="28" hidden="1" customWidth="1"/>
    <col min="14858" max="14859" width="3.5" style="28" customWidth="1"/>
    <col min="14860" max="14860" width="0" style="28" hidden="1" customWidth="1"/>
    <col min="14861" max="14861" width="3.3984375" style="28" customWidth="1"/>
    <col min="14862" max="14862" width="0" style="28" hidden="1" customWidth="1"/>
    <col min="14863" max="14864" width="3.5" style="28" customWidth="1"/>
    <col min="14865" max="14865" width="0" style="28" hidden="1" customWidth="1"/>
    <col min="14866" max="14866" width="3.5" style="28" customWidth="1"/>
    <col min="14867" max="14867" width="0" style="28" hidden="1" customWidth="1"/>
    <col min="14868" max="14868" width="3.5" style="28" customWidth="1"/>
    <col min="14869" max="14869" width="3.3984375" style="28" customWidth="1"/>
    <col min="14870" max="14870" width="0" style="28" hidden="1" customWidth="1"/>
    <col min="14871" max="14871" width="3.5" style="28" customWidth="1"/>
    <col min="14872" max="14872" width="0" style="28" hidden="1" customWidth="1"/>
    <col min="14873" max="14874" width="3.5" style="28" customWidth="1"/>
    <col min="14875" max="14875" width="0" style="28" hidden="1" customWidth="1"/>
    <col min="14876" max="14876" width="3.5" style="28" customWidth="1"/>
    <col min="14877" max="14877" width="0" style="28" hidden="1" customWidth="1"/>
    <col min="14878" max="14883" width="3.5" style="28" customWidth="1"/>
    <col min="14884" max="14884" width="3.3984375" style="28" customWidth="1"/>
    <col min="14885" max="14885" width="3.59765625" style="28" customWidth="1"/>
    <col min="14886" max="14888" width="8.59765625" style="28" customWidth="1"/>
    <col min="14889" max="14890" width="13.8984375" style="28" customWidth="1"/>
    <col min="14891" max="14900" width="7.8984375" style="28" customWidth="1"/>
    <col min="14901" max="14926" width="8.09765625" style="28"/>
    <col min="14927" max="14927" width="5.3984375" style="28" customWidth="1"/>
    <col min="14928" max="15104" width="8.09765625" style="28"/>
    <col min="15105" max="15107" width="3.5" style="28" customWidth="1"/>
    <col min="15108" max="15108" width="3.3984375" style="28" customWidth="1"/>
    <col min="15109" max="15109" width="0" style="28" hidden="1" customWidth="1"/>
    <col min="15110" max="15110" width="3.5" style="28" customWidth="1"/>
    <col min="15111" max="15111" width="0" style="28" hidden="1" customWidth="1"/>
    <col min="15112" max="15112" width="3.5" style="28" customWidth="1"/>
    <col min="15113" max="15113" width="0" style="28" hidden="1" customWidth="1"/>
    <col min="15114" max="15115" width="3.5" style="28" customWidth="1"/>
    <col min="15116" max="15116" width="0" style="28" hidden="1" customWidth="1"/>
    <col min="15117" max="15117" width="3.3984375" style="28" customWidth="1"/>
    <col min="15118" max="15118" width="0" style="28" hidden="1" customWidth="1"/>
    <col min="15119" max="15120" width="3.5" style="28" customWidth="1"/>
    <col min="15121" max="15121" width="0" style="28" hidden="1" customWidth="1"/>
    <col min="15122" max="15122" width="3.5" style="28" customWidth="1"/>
    <col min="15123" max="15123" width="0" style="28" hidden="1" customWidth="1"/>
    <col min="15124" max="15124" width="3.5" style="28" customWidth="1"/>
    <col min="15125" max="15125" width="3.3984375" style="28" customWidth="1"/>
    <col min="15126" max="15126" width="0" style="28" hidden="1" customWidth="1"/>
    <col min="15127" max="15127" width="3.5" style="28" customWidth="1"/>
    <col min="15128" max="15128" width="0" style="28" hidden="1" customWidth="1"/>
    <col min="15129" max="15130" width="3.5" style="28" customWidth="1"/>
    <col min="15131" max="15131" width="0" style="28" hidden="1" customWidth="1"/>
    <col min="15132" max="15132" width="3.5" style="28" customWidth="1"/>
    <col min="15133" max="15133" width="0" style="28" hidden="1" customWidth="1"/>
    <col min="15134" max="15139" width="3.5" style="28" customWidth="1"/>
    <col min="15140" max="15140" width="3.3984375" style="28" customWidth="1"/>
    <col min="15141" max="15141" width="3.59765625" style="28" customWidth="1"/>
    <col min="15142" max="15144" width="8.59765625" style="28" customWidth="1"/>
    <col min="15145" max="15146" width="13.8984375" style="28" customWidth="1"/>
    <col min="15147" max="15156" width="7.8984375" style="28" customWidth="1"/>
    <col min="15157" max="15182" width="8.09765625" style="28"/>
    <col min="15183" max="15183" width="5.3984375" style="28" customWidth="1"/>
    <col min="15184" max="15360" width="8.09765625" style="28"/>
    <col min="15361" max="15363" width="3.5" style="28" customWidth="1"/>
    <col min="15364" max="15364" width="3.3984375" style="28" customWidth="1"/>
    <col min="15365" max="15365" width="0" style="28" hidden="1" customWidth="1"/>
    <col min="15366" max="15366" width="3.5" style="28" customWidth="1"/>
    <col min="15367" max="15367" width="0" style="28" hidden="1" customWidth="1"/>
    <col min="15368" max="15368" width="3.5" style="28" customWidth="1"/>
    <col min="15369" max="15369" width="0" style="28" hidden="1" customWidth="1"/>
    <col min="15370" max="15371" width="3.5" style="28" customWidth="1"/>
    <col min="15372" max="15372" width="0" style="28" hidden="1" customWidth="1"/>
    <col min="15373" max="15373" width="3.3984375" style="28" customWidth="1"/>
    <col min="15374" max="15374" width="0" style="28" hidden="1" customWidth="1"/>
    <col min="15375" max="15376" width="3.5" style="28" customWidth="1"/>
    <col min="15377" max="15377" width="0" style="28" hidden="1" customWidth="1"/>
    <col min="15378" max="15378" width="3.5" style="28" customWidth="1"/>
    <col min="15379" max="15379" width="0" style="28" hidden="1" customWidth="1"/>
    <col min="15380" max="15380" width="3.5" style="28" customWidth="1"/>
    <col min="15381" max="15381" width="3.3984375" style="28" customWidth="1"/>
    <col min="15382" max="15382" width="0" style="28" hidden="1" customWidth="1"/>
    <col min="15383" max="15383" width="3.5" style="28" customWidth="1"/>
    <col min="15384" max="15384" width="0" style="28" hidden="1" customWidth="1"/>
    <col min="15385" max="15386" width="3.5" style="28" customWidth="1"/>
    <col min="15387" max="15387" width="0" style="28" hidden="1" customWidth="1"/>
    <col min="15388" max="15388" width="3.5" style="28" customWidth="1"/>
    <col min="15389" max="15389" width="0" style="28" hidden="1" customWidth="1"/>
    <col min="15390" max="15395" width="3.5" style="28" customWidth="1"/>
    <col min="15396" max="15396" width="3.3984375" style="28" customWidth="1"/>
    <col min="15397" max="15397" width="3.59765625" style="28" customWidth="1"/>
    <col min="15398" max="15400" width="8.59765625" style="28" customWidth="1"/>
    <col min="15401" max="15402" width="13.8984375" style="28" customWidth="1"/>
    <col min="15403" max="15412" width="7.8984375" style="28" customWidth="1"/>
    <col min="15413" max="15438" width="8.09765625" style="28"/>
    <col min="15439" max="15439" width="5.3984375" style="28" customWidth="1"/>
    <col min="15440" max="15616" width="8.09765625" style="28"/>
    <col min="15617" max="15619" width="3.5" style="28" customWidth="1"/>
    <col min="15620" max="15620" width="3.3984375" style="28" customWidth="1"/>
    <col min="15621" max="15621" width="0" style="28" hidden="1" customWidth="1"/>
    <col min="15622" max="15622" width="3.5" style="28" customWidth="1"/>
    <col min="15623" max="15623" width="0" style="28" hidden="1" customWidth="1"/>
    <col min="15624" max="15624" width="3.5" style="28" customWidth="1"/>
    <col min="15625" max="15625" width="0" style="28" hidden="1" customWidth="1"/>
    <col min="15626" max="15627" width="3.5" style="28" customWidth="1"/>
    <col min="15628" max="15628" width="0" style="28" hidden="1" customWidth="1"/>
    <col min="15629" max="15629" width="3.3984375" style="28" customWidth="1"/>
    <col min="15630" max="15630" width="0" style="28" hidden="1" customWidth="1"/>
    <col min="15631" max="15632" width="3.5" style="28" customWidth="1"/>
    <col min="15633" max="15633" width="0" style="28" hidden="1" customWidth="1"/>
    <col min="15634" max="15634" width="3.5" style="28" customWidth="1"/>
    <col min="15635" max="15635" width="0" style="28" hidden="1" customWidth="1"/>
    <col min="15636" max="15636" width="3.5" style="28" customWidth="1"/>
    <col min="15637" max="15637" width="3.3984375" style="28" customWidth="1"/>
    <col min="15638" max="15638" width="0" style="28" hidden="1" customWidth="1"/>
    <col min="15639" max="15639" width="3.5" style="28" customWidth="1"/>
    <col min="15640" max="15640" width="0" style="28" hidden="1" customWidth="1"/>
    <col min="15641" max="15642" width="3.5" style="28" customWidth="1"/>
    <col min="15643" max="15643" width="0" style="28" hidden="1" customWidth="1"/>
    <col min="15644" max="15644" width="3.5" style="28" customWidth="1"/>
    <col min="15645" max="15645" width="0" style="28" hidden="1" customWidth="1"/>
    <col min="15646" max="15651" width="3.5" style="28" customWidth="1"/>
    <col min="15652" max="15652" width="3.3984375" style="28" customWidth="1"/>
    <col min="15653" max="15653" width="3.59765625" style="28" customWidth="1"/>
    <col min="15654" max="15656" width="8.59765625" style="28" customWidth="1"/>
    <col min="15657" max="15658" width="13.8984375" style="28" customWidth="1"/>
    <col min="15659" max="15668" width="7.8984375" style="28" customWidth="1"/>
    <col min="15669" max="15694" width="8.09765625" style="28"/>
    <col min="15695" max="15695" width="5.3984375" style="28" customWidth="1"/>
    <col min="15696" max="15872" width="8.09765625" style="28"/>
    <col min="15873" max="15875" width="3.5" style="28" customWidth="1"/>
    <col min="15876" max="15876" width="3.3984375" style="28" customWidth="1"/>
    <col min="15877" max="15877" width="0" style="28" hidden="1" customWidth="1"/>
    <col min="15878" max="15878" width="3.5" style="28" customWidth="1"/>
    <col min="15879" max="15879" width="0" style="28" hidden="1" customWidth="1"/>
    <col min="15880" max="15880" width="3.5" style="28" customWidth="1"/>
    <col min="15881" max="15881" width="0" style="28" hidden="1" customWidth="1"/>
    <col min="15882" max="15883" width="3.5" style="28" customWidth="1"/>
    <col min="15884" max="15884" width="0" style="28" hidden="1" customWidth="1"/>
    <col min="15885" max="15885" width="3.3984375" style="28" customWidth="1"/>
    <col min="15886" max="15886" width="0" style="28" hidden="1" customWidth="1"/>
    <col min="15887" max="15888" width="3.5" style="28" customWidth="1"/>
    <col min="15889" max="15889" width="0" style="28" hidden="1" customWidth="1"/>
    <col min="15890" max="15890" width="3.5" style="28" customWidth="1"/>
    <col min="15891" max="15891" width="0" style="28" hidden="1" customWidth="1"/>
    <col min="15892" max="15892" width="3.5" style="28" customWidth="1"/>
    <col min="15893" max="15893" width="3.3984375" style="28" customWidth="1"/>
    <col min="15894" max="15894" width="0" style="28" hidden="1" customWidth="1"/>
    <col min="15895" max="15895" width="3.5" style="28" customWidth="1"/>
    <col min="15896" max="15896" width="0" style="28" hidden="1" customWidth="1"/>
    <col min="15897" max="15898" width="3.5" style="28" customWidth="1"/>
    <col min="15899" max="15899" width="0" style="28" hidden="1" customWidth="1"/>
    <col min="15900" max="15900" width="3.5" style="28" customWidth="1"/>
    <col min="15901" max="15901" width="0" style="28" hidden="1" customWidth="1"/>
    <col min="15902" max="15907" width="3.5" style="28" customWidth="1"/>
    <col min="15908" max="15908" width="3.3984375" style="28" customWidth="1"/>
    <col min="15909" max="15909" width="3.59765625" style="28" customWidth="1"/>
    <col min="15910" max="15912" width="8.59765625" style="28" customWidth="1"/>
    <col min="15913" max="15914" width="13.8984375" style="28" customWidth="1"/>
    <col min="15915" max="15924" width="7.8984375" style="28" customWidth="1"/>
    <col min="15925" max="15950" width="8.09765625" style="28"/>
    <col min="15951" max="15951" width="5.3984375" style="28" customWidth="1"/>
    <col min="15952" max="16128" width="8.09765625" style="28"/>
    <col min="16129" max="16131" width="3.5" style="28" customWidth="1"/>
    <col min="16132" max="16132" width="3.3984375" style="28" customWidth="1"/>
    <col min="16133" max="16133" width="0" style="28" hidden="1" customWidth="1"/>
    <col min="16134" max="16134" width="3.5" style="28" customWidth="1"/>
    <col min="16135" max="16135" width="0" style="28" hidden="1" customWidth="1"/>
    <col min="16136" max="16136" width="3.5" style="28" customWidth="1"/>
    <col min="16137" max="16137" width="0" style="28" hidden="1" customWidth="1"/>
    <col min="16138" max="16139" width="3.5" style="28" customWidth="1"/>
    <col min="16140" max="16140" width="0" style="28" hidden="1" customWidth="1"/>
    <col min="16141" max="16141" width="3.3984375" style="28" customWidth="1"/>
    <col min="16142" max="16142" width="0" style="28" hidden="1" customWidth="1"/>
    <col min="16143" max="16144" width="3.5" style="28" customWidth="1"/>
    <col min="16145" max="16145" width="0" style="28" hidden="1" customWidth="1"/>
    <col min="16146" max="16146" width="3.5" style="28" customWidth="1"/>
    <col min="16147" max="16147" width="0" style="28" hidden="1" customWidth="1"/>
    <col min="16148" max="16148" width="3.5" style="28" customWidth="1"/>
    <col min="16149" max="16149" width="3.3984375" style="28" customWidth="1"/>
    <col min="16150" max="16150" width="0" style="28" hidden="1" customWidth="1"/>
    <col min="16151" max="16151" width="3.5" style="28" customWidth="1"/>
    <col min="16152" max="16152" width="0" style="28" hidden="1" customWidth="1"/>
    <col min="16153" max="16154" width="3.5" style="28" customWidth="1"/>
    <col min="16155" max="16155" width="0" style="28" hidden="1" customWidth="1"/>
    <col min="16156" max="16156" width="3.5" style="28" customWidth="1"/>
    <col min="16157" max="16157" width="0" style="28" hidden="1" customWidth="1"/>
    <col min="16158" max="16163" width="3.5" style="28" customWidth="1"/>
    <col min="16164" max="16164" width="3.3984375" style="28" customWidth="1"/>
    <col min="16165" max="16165" width="3.59765625" style="28" customWidth="1"/>
    <col min="16166" max="16168" width="8.59765625" style="28" customWidth="1"/>
    <col min="16169" max="16170" width="13.8984375" style="28" customWidth="1"/>
    <col min="16171" max="16180" width="7.8984375" style="28" customWidth="1"/>
    <col min="16181" max="16206" width="8.09765625" style="28"/>
    <col min="16207" max="16207" width="5.3984375" style="28" customWidth="1"/>
    <col min="16208" max="16384" width="8.09765625" style="28"/>
  </cols>
  <sheetData>
    <row r="1" spans="1:64" ht="18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E1" s="93"/>
      <c r="AF1" s="84"/>
      <c r="AG1" s="84"/>
      <c r="AH1" s="84"/>
      <c r="AI1" s="84"/>
      <c r="AJ1" s="84"/>
      <c r="AK1" s="84"/>
      <c r="AL1" s="84"/>
      <c r="AM1" s="84"/>
      <c r="AN1" s="92"/>
      <c r="AO1" s="92"/>
      <c r="AP1" s="92"/>
      <c r="AQ1" s="92"/>
    </row>
    <row r="2" spans="1:64" ht="18" customHeight="1">
      <c r="A2" s="28"/>
      <c r="B2" s="91" t="s">
        <v>158</v>
      </c>
      <c r="C2" s="90">
        <v>7</v>
      </c>
      <c r="D2" s="89" t="s">
        <v>157</v>
      </c>
      <c r="E2" s="87"/>
      <c r="F2" s="89"/>
      <c r="G2" s="88"/>
      <c r="H2" s="88"/>
      <c r="I2" s="87" t="s">
        <v>156</v>
      </c>
      <c r="J2" s="87" t="s">
        <v>155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AD2" s="28"/>
      <c r="AE2" s="86"/>
      <c r="AF2" s="86"/>
      <c r="AG2" s="86"/>
      <c r="AH2" s="86"/>
      <c r="AI2" s="86"/>
      <c r="AJ2" s="86"/>
      <c r="AK2" s="86"/>
      <c r="AL2" s="86"/>
      <c r="AM2" s="86"/>
    </row>
    <row r="3" spans="1:64" ht="15" customHeight="1" thickBot="1">
      <c r="A3" s="85"/>
      <c r="B3" s="28"/>
      <c r="C3" s="28"/>
      <c r="D3" s="76"/>
      <c r="E3" s="76"/>
      <c r="F3" s="76"/>
      <c r="G3" s="76"/>
      <c r="H3" s="28"/>
      <c r="I3" s="28"/>
      <c r="J3" s="28"/>
      <c r="AE3" s="84"/>
      <c r="AF3" s="84"/>
      <c r="AG3" s="84"/>
      <c r="AH3" s="84"/>
      <c r="AI3" s="84"/>
      <c r="AJ3" s="84"/>
      <c r="AK3" s="84"/>
      <c r="AL3" s="84"/>
      <c r="AM3" s="84"/>
    </row>
    <row r="4" spans="1:64" ht="18" customHeight="1" thickBot="1">
      <c r="A4" s="267" t="s">
        <v>154</v>
      </c>
      <c r="B4" s="267"/>
      <c r="C4" s="268" t="s">
        <v>31</v>
      </c>
      <c r="D4" s="269"/>
      <c r="E4" s="269"/>
      <c r="F4" s="269"/>
      <c r="G4" s="269"/>
      <c r="H4" s="269"/>
      <c r="I4" s="269"/>
      <c r="J4" s="269"/>
      <c r="K4" s="269"/>
      <c r="L4" s="270"/>
      <c r="M4" s="267" t="s">
        <v>153</v>
      </c>
      <c r="N4" s="267"/>
      <c r="O4" s="267"/>
      <c r="P4" s="267" t="s">
        <v>31</v>
      </c>
      <c r="Q4" s="267"/>
      <c r="R4" s="267"/>
      <c r="S4" s="267"/>
      <c r="T4" s="267"/>
      <c r="U4" s="267"/>
      <c r="V4" s="267"/>
      <c r="W4" s="267"/>
      <c r="X4" s="267"/>
      <c r="Y4" s="267"/>
      <c r="AI4" s="46"/>
      <c r="AN4" s="29"/>
      <c r="AO4" s="20" t="s">
        <v>24</v>
      </c>
    </row>
    <row r="5" spans="1:64" ht="18" customHeight="1" thickBot="1">
      <c r="A5" s="267">
        <v>1</v>
      </c>
      <c r="B5" s="267"/>
      <c r="C5" s="80" t="str">
        <f>AO4</f>
        <v>排球倶楽部　鰻</v>
      </c>
      <c r="D5" s="79"/>
      <c r="E5" s="79"/>
      <c r="F5" s="79"/>
      <c r="G5" s="79"/>
      <c r="H5" s="79"/>
      <c r="I5" s="79"/>
      <c r="J5" s="79"/>
      <c r="K5" s="79"/>
      <c r="L5" s="78"/>
      <c r="M5" s="267">
        <v>4</v>
      </c>
      <c r="N5" s="267"/>
      <c r="O5" s="267"/>
      <c r="P5" s="83" t="str">
        <f>AO7</f>
        <v>メビウス</v>
      </c>
      <c r="Q5" s="82"/>
      <c r="R5" s="82"/>
      <c r="S5" s="82"/>
      <c r="T5" s="82"/>
      <c r="U5" s="82"/>
      <c r="V5" s="82"/>
      <c r="W5" s="82"/>
      <c r="X5" s="82"/>
      <c r="Y5" s="81"/>
      <c r="AI5" s="46"/>
      <c r="AL5" s="36"/>
      <c r="AM5" s="36"/>
      <c r="AN5" s="29"/>
      <c r="AO5" s="20" t="s">
        <v>23</v>
      </c>
    </row>
    <row r="6" spans="1:64" ht="18" customHeight="1" thickBot="1">
      <c r="A6" s="267">
        <v>2</v>
      </c>
      <c r="B6" s="267"/>
      <c r="C6" s="80" t="str">
        <f>AO5</f>
        <v>雅やか</v>
      </c>
      <c r="D6" s="79"/>
      <c r="E6" s="79"/>
      <c r="F6" s="79"/>
      <c r="G6" s="79"/>
      <c r="H6" s="79"/>
      <c r="I6" s="79"/>
      <c r="J6" s="79"/>
      <c r="K6" s="79"/>
      <c r="L6" s="78"/>
      <c r="M6" s="267">
        <v>5</v>
      </c>
      <c r="N6" s="267"/>
      <c r="O6" s="267"/>
      <c r="P6" s="83" t="str">
        <f>AO8</f>
        <v>ＴＥＩＤＡ</v>
      </c>
      <c r="Q6" s="82"/>
      <c r="R6" s="82"/>
      <c r="S6" s="82"/>
      <c r="T6" s="82"/>
      <c r="U6" s="82"/>
      <c r="V6" s="82"/>
      <c r="W6" s="82"/>
      <c r="X6" s="82"/>
      <c r="Y6" s="81"/>
      <c r="AI6" s="46"/>
      <c r="AL6" s="36"/>
      <c r="AM6" s="36"/>
      <c r="AN6" s="29"/>
      <c r="AO6" s="20" t="s">
        <v>22</v>
      </c>
    </row>
    <row r="7" spans="1:64" ht="18" customHeight="1" thickBot="1">
      <c r="A7" s="267">
        <v>3</v>
      </c>
      <c r="B7" s="267"/>
      <c r="C7" s="80" t="str">
        <f>AO6</f>
        <v>Ｆｏｒｔｕｎａ</v>
      </c>
      <c r="D7" s="79"/>
      <c r="E7" s="79"/>
      <c r="F7" s="79"/>
      <c r="G7" s="79"/>
      <c r="H7" s="79"/>
      <c r="I7" s="79"/>
      <c r="J7" s="79"/>
      <c r="K7" s="79"/>
      <c r="L7" s="78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8"/>
      <c r="AI7" s="46"/>
      <c r="AL7" s="36"/>
      <c r="AM7" s="36"/>
      <c r="AN7" s="29"/>
      <c r="AO7" s="20" t="s">
        <v>21</v>
      </c>
    </row>
    <row r="8" spans="1:64" ht="22.8" thickBot="1">
      <c r="A8" s="77"/>
      <c r="B8" s="54"/>
      <c r="C8" s="54"/>
      <c r="D8" s="76"/>
      <c r="E8" s="76"/>
      <c r="G8" s="54"/>
      <c r="I8" s="76"/>
      <c r="AI8" s="46"/>
      <c r="AK8" s="36"/>
      <c r="AL8" s="75"/>
      <c r="AM8" s="75"/>
      <c r="AN8" s="29"/>
      <c r="AO8" s="20" t="s">
        <v>20</v>
      </c>
    </row>
    <row r="9" spans="1:64" ht="18" customHeight="1">
      <c r="A9" s="102" t="s">
        <v>152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54"/>
    </row>
    <row r="10" spans="1:64" ht="3" customHeight="1">
      <c r="AN10" s="29"/>
    </row>
    <row r="11" spans="1:64" ht="18" customHeight="1">
      <c r="A11" s="103" t="s">
        <v>148</v>
      </c>
      <c r="B11" s="103"/>
      <c r="C11" s="103" t="s">
        <v>146</v>
      </c>
      <c r="D11" s="103"/>
      <c r="E11" s="103"/>
      <c r="F11" s="103"/>
      <c r="G11" s="103"/>
      <c r="H11" s="103"/>
      <c r="I11" s="103"/>
      <c r="J11" s="103"/>
      <c r="K11" s="104" t="s">
        <v>147</v>
      </c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  <c r="Z11" s="103" t="s">
        <v>146</v>
      </c>
      <c r="AA11" s="103"/>
      <c r="AB11" s="103"/>
      <c r="AC11" s="103"/>
      <c r="AD11" s="103"/>
      <c r="AE11" s="103"/>
      <c r="AF11" s="103"/>
      <c r="AG11" s="104" t="s">
        <v>151</v>
      </c>
      <c r="AH11" s="105"/>
      <c r="AI11" s="105"/>
      <c r="AJ11" s="105"/>
      <c r="AK11" s="105"/>
      <c r="AL11" s="105"/>
      <c r="AM11" s="106"/>
      <c r="AN11" s="29"/>
      <c r="AO11" s="29"/>
      <c r="AP11" s="29"/>
      <c r="AQ11" s="29"/>
      <c r="AR11" s="29"/>
      <c r="AS11" s="29"/>
      <c r="BK11" s="54"/>
      <c r="BL11" s="54"/>
    </row>
    <row r="12" spans="1:64" ht="12" customHeight="1">
      <c r="A12" s="184">
        <v>1</v>
      </c>
      <c r="B12" s="184"/>
      <c r="C12" s="118" t="str">
        <f>C5</f>
        <v>排球倶楽部　鰻</v>
      </c>
      <c r="D12" s="118"/>
      <c r="E12" s="118"/>
      <c r="F12" s="118"/>
      <c r="G12" s="118"/>
      <c r="H12" s="118"/>
      <c r="I12" s="118"/>
      <c r="J12" s="118"/>
      <c r="K12" s="119">
        <f>COUNTIF(Q12:Q14,"〇")</f>
        <v>2</v>
      </c>
      <c r="L12" s="120"/>
      <c r="M12" s="120"/>
      <c r="N12" s="121"/>
      <c r="O12" s="263">
        <v>13</v>
      </c>
      <c r="P12" s="264"/>
      <c r="Q12" s="71" t="str">
        <f t="shared" ref="Q12:Q29" si="0">IF(O12&gt;T12,"〇","  ")</f>
        <v xml:space="preserve">  </v>
      </c>
      <c r="R12" s="74" t="s">
        <v>142</v>
      </c>
      <c r="S12" s="69" t="str">
        <f t="shared" ref="S12:S29" si="1">IF(T12&gt;O12,"〇","  ")</f>
        <v>〇</v>
      </c>
      <c r="T12" s="263">
        <v>15</v>
      </c>
      <c r="U12" s="264"/>
      <c r="V12" s="59"/>
      <c r="W12" s="119">
        <f>COUNTIF(S12:S14,"〇")</f>
        <v>1</v>
      </c>
      <c r="X12" s="120"/>
      <c r="Y12" s="121"/>
      <c r="Z12" s="128" t="str">
        <f>C6</f>
        <v>雅やか</v>
      </c>
      <c r="AA12" s="128"/>
      <c r="AB12" s="128"/>
      <c r="AC12" s="128"/>
      <c r="AD12" s="128"/>
      <c r="AE12" s="128"/>
      <c r="AF12" s="128"/>
      <c r="AG12" s="249" t="str">
        <f>C7</f>
        <v>Ｆｏｒｔｕｎａ</v>
      </c>
      <c r="AH12" s="130"/>
      <c r="AI12" s="130"/>
      <c r="AJ12" s="130"/>
      <c r="AK12" s="130"/>
      <c r="AL12" s="128" t="str">
        <f>P5</f>
        <v>メビウス</v>
      </c>
      <c r="AM12" s="128"/>
      <c r="AN12" s="48"/>
      <c r="AO12" s="48"/>
      <c r="AP12" s="48"/>
      <c r="AQ12" s="48"/>
      <c r="AR12" s="48"/>
      <c r="AS12" s="48"/>
      <c r="BK12" s="54"/>
      <c r="BL12" s="54"/>
    </row>
    <row r="13" spans="1:64" ht="12" customHeight="1">
      <c r="A13" s="184"/>
      <c r="B13" s="184"/>
      <c r="C13" s="118"/>
      <c r="D13" s="118"/>
      <c r="E13" s="118"/>
      <c r="F13" s="118"/>
      <c r="G13" s="118"/>
      <c r="H13" s="118"/>
      <c r="I13" s="118"/>
      <c r="J13" s="118"/>
      <c r="K13" s="122"/>
      <c r="L13" s="123"/>
      <c r="M13" s="123"/>
      <c r="N13" s="124"/>
      <c r="O13" s="107">
        <v>15</v>
      </c>
      <c r="P13" s="108"/>
      <c r="Q13" s="67" t="str">
        <f t="shared" si="0"/>
        <v>〇</v>
      </c>
      <c r="R13" s="66" t="s">
        <v>140</v>
      </c>
      <c r="S13" s="65" t="str">
        <f t="shared" si="1"/>
        <v xml:space="preserve">  </v>
      </c>
      <c r="T13" s="107">
        <v>9</v>
      </c>
      <c r="U13" s="108"/>
      <c r="V13" s="56" t="str">
        <f>IF(T13&gt;O13,"〇","  ")</f>
        <v xml:space="preserve">  </v>
      </c>
      <c r="W13" s="122"/>
      <c r="X13" s="123"/>
      <c r="Y13" s="124"/>
      <c r="Z13" s="128"/>
      <c r="AA13" s="128"/>
      <c r="AB13" s="128"/>
      <c r="AC13" s="128"/>
      <c r="AD13" s="128"/>
      <c r="AE13" s="128"/>
      <c r="AF13" s="128"/>
      <c r="AG13" s="132"/>
      <c r="AH13" s="133"/>
      <c r="AI13" s="133"/>
      <c r="AJ13" s="133"/>
      <c r="AK13" s="133"/>
      <c r="AL13" s="128"/>
      <c r="AM13" s="128"/>
      <c r="AN13" s="48"/>
      <c r="AO13" s="48"/>
      <c r="AP13" s="48"/>
      <c r="AQ13" s="48"/>
      <c r="AR13" s="48"/>
      <c r="AS13" s="48"/>
      <c r="BK13" s="54"/>
      <c r="BL13" s="54"/>
    </row>
    <row r="14" spans="1:64" ht="12" customHeight="1">
      <c r="A14" s="184"/>
      <c r="B14" s="184"/>
      <c r="C14" s="118"/>
      <c r="D14" s="118"/>
      <c r="E14" s="118"/>
      <c r="F14" s="118"/>
      <c r="G14" s="118"/>
      <c r="H14" s="118"/>
      <c r="I14" s="118"/>
      <c r="J14" s="118"/>
      <c r="K14" s="125"/>
      <c r="L14" s="126"/>
      <c r="M14" s="126"/>
      <c r="N14" s="127"/>
      <c r="O14" s="265">
        <v>15</v>
      </c>
      <c r="P14" s="266"/>
      <c r="Q14" s="63" t="str">
        <f t="shared" si="0"/>
        <v>〇</v>
      </c>
      <c r="R14" s="73" t="s">
        <v>139</v>
      </c>
      <c r="S14" s="61" t="str">
        <f t="shared" si="1"/>
        <v xml:space="preserve">  </v>
      </c>
      <c r="T14" s="265">
        <v>10</v>
      </c>
      <c r="U14" s="266"/>
      <c r="V14" s="58" t="str">
        <f>IF(T14&gt;O14,"〇","  ")</f>
        <v xml:space="preserve">  </v>
      </c>
      <c r="W14" s="125"/>
      <c r="X14" s="126"/>
      <c r="Y14" s="127"/>
      <c r="Z14" s="128"/>
      <c r="AA14" s="128"/>
      <c r="AB14" s="128"/>
      <c r="AC14" s="128"/>
      <c r="AD14" s="128"/>
      <c r="AE14" s="128"/>
      <c r="AF14" s="128"/>
      <c r="AG14" s="135"/>
      <c r="AH14" s="136"/>
      <c r="AI14" s="136"/>
      <c r="AJ14" s="136"/>
      <c r="AK14" s="136"/>
      <c r="AL14" s="128"/>
      <c r="AM14" s="128"/>
      <c r="AN14" s="48"/>
      <c r="AO14" s="48"/>
      <c r="AP14" s="48"/>
      <c r="AQ14" s="48"/>
      <c r="AR14" s="48"/>
      <c r="AS14" s="48"/>
      <c r="BK14" s="54"/>
      <c r="BL14" s="54"/>
    </row>
    <row r="15" spans="1:64" ht="12" customHeight="1">
      <c r="A15" s="184">
        <v>2</v>
      </c>
      <c r="B15" s="184"/>
      <c r="C15" s="254" t="str">
        <f>C7</f>
        <v>Ｆｏｒｔｕｎａ</v>
      </c>
      <c r="D15" s="255"/>
      <c r="E15" s="255"/>
      <c r="F15" s="255"/>
      <c r="G15" s="255"/>
      <c r="H15" s="255"/>
      <c r="I15" s="255"/>
      <c r="J15" s="256"/>
      <c r="K15" s="119">
        <f>COUNTIF(Q15:Q17,"〇")</f>
        <v>2</v>
      </c>
      <c r="L15" s="120"/>
      <c r="M15" s="120"/>
      <c r="N15" s="121"/>
      <c r="O15" s="139">
        <v>15</v>
      </c>
      <c r="P15" s="141"/>
      <c r="Q15" s="71" t="str">
        <f t="shared" si="0"/>
        <v>〇</v>
      </c>
      <c r="R15" s="70" t="s">
        <v>142</v>
      </c>
      <c r="S15" s="69" t="str">
        <f t="shared" si="1"/>
        <v xml:space="preserve">  </v>
      </c>
      <c r="T15" s="139">
        <v>13</v>
      </c>
      <c r="U15" s="141"/>
      <c r="V15" s="57"/>
      <c r="W15" s="119">
        <f>COUNTIF(S15:S17,"〇")</f>
        <v>0</v>
      </c>
      <c r="X15" s="120"/>
      <c r="Y15" s="121"/>
      <c r="Z15" s="128" t="str">
        <f>P5</f>
        <v>メビウス</v>
      </c>
      <c r="AA15" s="128"/>
      <c r="AB15" s="128"/>
      <c r="AC15" s="128"/>
      <c r="AD15" s="128"/>
      <c r="AE15" s="128"/>
      <c r="AF15" s="128"/>
      <c r="AG15" s="249" t="str">
        <f>C5</f>
        <v>排球倶楽部　鰻</v>
      </c>
      <c r="AH15" s="130"/>
      <c r="AI15" s="130"/>
      <c r="AJ15" s="130"/>
      <c r="AK15" s="130"/>
      <c r="AL15" s="128" t="str">
        <f>C6</f>
        <v>雅やか</v>
      </c>
      <c r="AM15" s="128"/>
      <c r="AN15" s="48"/>
      <c r="AO15" s="48"/>
      <c r="AP15" s="48"/>
      <c r="AQ15" s="48"/>
      <c r="AR15" s="48"/>
      <c r="AS15" s="48"/>
      <c r="BK15" s="54"/>
      <c r="BL15" s="54"/>
    </row>
    <row r="16" spans="1:64" ht="12" customHeight="1">
      <c r="A16" s="184"/>
      <c r="B16" s="184"/>
      <c r="C16" s="257"/>
      <c r="D16" s="258"/>
      <c r="E16" s="258"/>
      <c r="F16" s="258"/>
      <c r="G16" s="258"/>
      <c r="H16" s="258"/>
      <c r="I16" s="258"/>
      <c r="J16" s="259"/>
      <c r="K16" s="122"/>
      <c r="L16" s="123"/>
      <c r="M16" s="123"/>
      <c r="N16" s="124"/>
      <c r="O16" s="107">
        <v>15</v>
      </c>
      <c r="P16" s="108"/>
      <c r="Q16" s="67" t="str">
        <f t="shared" si="0"/>
        <v>〇</v>
      </c>
      <c r="R16" s="66" t="s">
        <v>140</v>
      </c>
      <c r="S16" s="65" t="str">
        <f t="shared" si="1"/>
        <v xml:space="preserve">  </v>
      </c>
      <c r="T16" s="107">
        <v>8</v>
      </c>
      <c r="U16" s="108"/>
      <c r="V16" s="56"/>
      <c r="W16" s="122"/>
      <c r="X16" s="123"/>
      <c r="Y16" s="124"/>
      <c r="Z16" s="128"/>
      <c r="AA16" s="128"/>
      <c r="AB16" s="128"/>
      <c r="AC16" s="128"/>
      <c r="AD16" s="128"/>
      <c r="AE16" s="128"/>
      <c r="AF16" s="128"/>
      <c r="AG16" s="132"/>
      <c r="AH16" s="133"/>
      <c r="AI16" s="133"/>
      <c r="AJ16" s="133"/>
      <c r="AK16" s="133"/>
      <c r="AL16" s="128"/>
      <c r="AM16" s="128"/>
      <c r="AN16" s="48"/>
      <c r="AO16" s="48"/>
      <c r="AP16" s="48"/>
      <c r="AQ16" s="48"/>
      <c r="AR16" s="48"/>
      <c r="AS16" s="48"/>
      <c r="BK16" s="54"/>
      <c r="BL16" s="54"/>
    </row>
    <row r="17" spans="1:64" ht="12" customHeight="1">
      <c r="A17" s="184"/>
      <c r="B17" s="184"/>
      <c r="C17" s="260"/>
      <c r="D17" s="261"/>
      <c r="E17" s="261"/>
      <c r="F17" s="261"/>
      <c r="G17" s="261"/>
      <c r="H17" s="261"/>
      <c r="I17" s="261"/>
      <c r="J17" s="262"/>
      <c r="K17" s="125"/>
      <c r="L17" s="126"/>
      <c r="M17" s="126"/>
      <c r="N17" s="127"/>
      <c r="O17" s="109"/>
      <c r="P17" s="110"/>
      <c r="Q17" s="63" t="str">
        <f t="shared" si="0"/>
        <v xml:space="preserve">  </v>
      </c>
      <c r="R17" s="62" t="s">
        <v>139</v>
      </c>
      <c r="S17" s="61" t="str">
        <f t="shared" si="1"/>
        <v xml:space="preserve">  </v>
      </c>
      <c r="T17" s="109"/>
      <c r="U17" s="111"/>
      <c r="V17" s="55"/>
      <c r="W17" s="125"/>
      <c r="X17" s="126"/>
      <c r="Y17" s="127"/>
      <c r="Z17" s="128"/>
      <c r="AA17" s="128"/>
      <c r="AB17" s="128"/>
      <c r="AC17" s="128"/>
      <c r="AD17" s="128"/>
      <c r="AE17" s="128"/>
      <c r="AF17" s="128"/>
      <c r="AG17" s="135"/>
      <c r="AH17" s="136"/>
      <c r="AI17" s="136"/>
      <c r="AJ17" s="136"/>
      <c r="AK17" s="136"/>
      <c r="AL17" s="128"/>
      <c r="AM17" s="128"/>
      <c r="AN17" s="48"/>
      <c r="AO17" s="48"/>
      <c r="AP17" s="48"/>
      <c r="AQ17" s="48"/>
      <c r="AR17" s="48"/>
      <c r="AS17" s="48"/>
      <c r="BK17" s="54"/>
      <c r="BL17" s="54"/>
    </row>
    <row r="18" spans="1:64" ht="12" customHeight="1">
      <c r="A18" s="184">
        <v>3</v>
      </c>
      <c r="B18" s="184"/>
      <c r="C18" s="254" t="str">
        <f>C5</f>
        <v>排球倶楽部　鰻</v>
      </c>
      <c r="D18" s="255"/>
      <c r="E18" s="255"/>
      <c r="F18" s="255"/>
      <c r="G18" s="255"/>
      <c r="H18" s="255"/>
      <c r="I18" s="255"/>
      <c r="J18" s="256"/>
      <c r="K18" s="119">
        <f>COUNTIF(Q18:Q20,"〇")</f>
        <v>2</v>
      </c>
      <c r="L18" s="120"/>
      <c r="M18" s="120"/>
      <c r="N18" s="121"/>
      <c r="O18" s="139">
        <v>15</v>
      </c>
      <c r="P18" s="141"/>
      <c r="Q18" s="71" t="str">
        <f t="shared" si="0"/>
        <v>〇</v>
      </c>
      <c r="R18" s="70" t="s">
        <v>142</v>
      </c>
      <c r="S18" s="69" t="str">
        <f t="shared" si="1"/>
        <v xml:space="preserve">  </v>
      </c>
      <c r="T18" s="139">
        <v>12</v>
      </c>
      <c r="U18" s="141"/>
      <c r="V18" s="57"/>
      <c r="W18" s="119">
        <f>COUNTIF(S18:S20,"〇")</f>
        <v>1</v>
      </c>
      <c r="X18" s="120"/>
      <c r="Y18" s="121"/>
      <c r="Z18" s="128" t="str">
        <f>P6</f>
        <v>ＴＥＩＤＡ</v>
      </c>
      <c r="AA18" s="128"/>
      <c r="AB18" s="128"/>
      <c r="AC18" s="128"/>
      <c r="AD18" s="128"/>
      <c r="AE18" s="128"/>
      <c r="AF18" s="128"/>
      <c r="AG18" s="249" t="str">
        <f>C6</f>
        <v>雅やか</v>
      </c>
      <c r="AH18" s="130"/>
      <c r="AI18" s="130"/>
      <c r="AJ18" s="130"/>
      <c r="AK18" s="130"/>
      <c r="AL18" s="128" t="str">
        <f>C7</f>
        <v>Ｆｏｒｔｕｎａ</v>
      </c>
      <c r="AM18" s="128"/>
      <c r="AN18" s="48"/>
      <c r="AO18" s="48"/>
      <c r="AP18" s="48"/>
      <c r="AQ18" s="48"/>
      <c r="AR18" s="48"/>
      <c r="AS18" s="48"/>
      <c r="BK18" s="54"/>
      <c r="BL18" s="54"/>
    </row>
    <row r="19" spans="1:64" ht="12" customHeight="1">
      <c r="A19" s="184"/>
      <c r="B19" s="184"/>
      <c r="C19" s="257"/>
      <c r="D19" s="258"/>
      <c r="E19" s="258"/>
      <c r="F19" s="258"/>
      <c r="G19" s="258"/>
      <c r="H19" s="258"/>
      <c r="I19" s="258"/>
      <c r="J19" s="259"/>
      <c r="K19" s="122"/>
      <c r="L19" s="123"/>
      <c r="M19" s="123"/>
      <c r="N19" s="124"/>
      <c r="O19" s="107">
        <v>12</v>
      </c>
      <c r="P19" s="108"/>
      <c r="Q19" s="67" t="str">
        <f t="shared" si="0"/>
        <v xml:space="preserve">  </v>
      </c>
      <c r="R19" s="66" t="s">
        <v>140</v>
      </c>
      <c r="S19" s="65" t="str">
        <f t="shared" si="1"/>
        <v>〇</v>
      </c>
      <c r="T19" s="107">
        <v>15</v>
      </c>
      <c r="U19" s="108"/>
      <c r="V19" s="56"/>
      <c r="W19" s="122"/>
      <c r="X19" s="123"/>
      <c r="Y19" s="124"/>
      <c r="Z19" s="128"/>
      <c r="AA19" s="128"/>
      <c r="AB19" s="128"/>
      <c r="AC19" s="128"/>
      <c r="AD19" s="128"/>
      <c r="AE19" s="128"/>
      <c r="AF19" s="128"/>
      <c r="AG19" s="132"/>
      <c r="AH19" s="133"/>
      <c r="AI19" s="133"/>
      <c r="AJ19" s="133"/>
      <c r="AK19" s="133"/>
      <c r="AL19" s="128"/>
      <c r="AM19" s="128"/>
      <c r="AN19" s="48"/>
      <c r="AO19" s="48"/>
      <c r="AP19" s="48"/>
      <c r="AQ19" s="48"/>
      <c r="AR19" s="48"/>
      <c r="AS19" s="48"/>
      <c r="BK19" s="54"/>
      <c r="BL19" s="54"/>
    </row>
    <row r="20" spans="1:64" ht="12" customHeight="1">
      <c r="A20" s="184"/>
      <c r="B20" s="184"/>
      <c r="C20" s="260"/>
      <c r="D20" s="261"/>
      <c r="E20" s="261"/>
      <c r="F20" s="261"/>
      <c r="G20" s="261"/>
      <c r="H20" s="261"/>
      <c r="I20" s="261"/>
      <c r="J20" s="262"/>
      <c r="K20" s="125"/>
      <c r="L20" s="126"/>
      <c r="M20" s="126"/>
      <c r="N20" s="127"/>
      <c r="O20" s="109">
        <v>15</v>
      </c>
      <c r="P20" s="111"/>
      <c r="Q20" s="63" t="str">
        <f t="shared" si="0"/>
        <v>〇</v>
      </c>
      <c r="R20" s="62" t="s">
        <v>139</v>
      </c>
      <c r="S20" s="61" t="str">
        <f t="shared" si="1"/>
        <v xml:space="preserve">  </v>
      </c>
      <c r="T20" s="109">
        <v>13</v>
      </c>
      <c r="U20" s="111"/>
      <c r="V20" s="55"/>
      <c r="W20" s="125"/>
      <c r="X20" s="126"/>
      <c r="Y20" s="127"/>
      <c r="Z20" s="128"/>
      <c r="AA20" s="128"/>
      <c r="AB20" s="128"/>
      <c r="AC20" s="128"/>
      <c r="AD20" s="128"/>
      <c r="AE20" s="128"/>
      <c r="AF20" s="128"/>
      <c r="AG20" s="135"/>
      <c r="AH20" s="136"/>
      <c r="AI20" s="136"/>
      <c r="AJ20" s="136"/>
      <c r="AK20" s="136"/>
      <c r="AL20" s="128"/>
      <c r="AM20" s="128"/>
      <c r="AN20" s="48"/>
      <c r="AO20" s="48"/>
      <c r="AP20" s="48"/>
      <c r="AQ20" s="48"/>
      <c r="AR20" s="48"/>
      <c r="AS20" s="48"/>
      <c r="BK20" s="54"/>
      <c r="BL20" s="54"/>
    </row>
    <row r="21" spans="1:64" ht="12" customHeight="1">
      <c r="A21" s="184">
        <v>4</v>
      </c>
      <c r="B21" s="184"/>
      <c r="C21" s="254" t="str">
        <f>C6</f>
        <v>雅やか</v>
      </c>
      <c r="D21" s="255"/>
      <c r="E21" s="255"/>
      <c r="F21" s="255"/>
      <c r="G21" s="255"/>
      <c r="H21" s="255"/>
      <c r="I21" s="255"/>
      <c r="J21" s="256"/>
      <c r="K21" s="119">
        <f>COUNTIF(Q21:Q23,"〇")</f>
        <v>1</v>
      </c>
      <c r="L21" s="120"/>
      <c r="M21" s="120"/>
      <c r="N21" s="121"/>
      <c r="O21" s="139">
        <v>16</v>
      </c>
      <c r="P21" s="141"/>
      <c r="Q21" s="71" t="str">
        <f t="shared" si="0"/>
        <v>〇</v>
      </c>
      <c r="R21" s="70" t="s">
        <v>142</v>
      </c>
      <c r="S21" s="69" t="str">
        <f t="shared" si="1"/>
        <v xml:space="preserve">  </v>
      </c>
      <c r="T21" s="139">
        <v>14</v>
      </c>
      <c r="U21" s="141"/>
      <c r="V21" s="57"/>
      <c r="W21" s="119">
        <f>COUNTIF(S21:S23,"〇")</f>
        <v>2</v>
      </c>
      <c r="X21" s="120"/>
      <c r="Y21" s="121"/>
      <c r="Z21" s="128" t="str">
        <f>C7</f>
        <v>Ｆｏｒｔｕｎａ</v>
      </c>
      <c r="AA21" s="128"/>
      <c r="AB21" s="128"/>
      <c r="AC21" s="128"/>
      <c r="AD21" s="128"/>
      <c r="AE21" s="128"/>
      <c r="AF21" s="128"/>
      <c r="AG21" s="249" t="str">
        <f>P6</f>
        <v>ＴＥＩＤＡ</v>
      </c>
      <c r="AH21" s="130"/>
      <c r="AI21" s="130"/>
      <c r="AJ21" s="130"/>
      <c r="AK21" s="130"/>
      <c r="AL21" s="128" t="str">
        <f>C5</f>
        <v>排球倶楽部　鰻</v>
      </c>
      <c r="AM21" s="128"/>
      <c r="AN21" s="48"/>
      <c r="AO21" s="48"/>
      <c r="AP21" s="48"/>
      <c r="AQ21" s="48"/>
      <c r="AR21" s="48"/>
      <c r="AS21" s="48"/>
      <c r="BE21" s="143"/>
      <c r="BF21" s="143"/>
      <c r="BG21" s="54"/>
      <c r="BH21" s="54"/>
      <c r="BI21" s="54"/>
      <c r="BJ21" s="143"/>
      <c r="BK21" s="143"/>
      <c r="BL21" s="54"/>
    </row>
    <row r="22" spans="1:64" ht="12" customHeight="1">
      <c r="A22" s="184"/>
      <c r="B22" s="184"/>
      <c r="C22" s="257"/>
      <c r="D22" s="258"/>
      <c r="E22" s="258"/>
      <c r="F22" s="258"/>
      <c r="G22" s="258"/>
      <c r="H22" s="258"/>
      <c r="I22" s="258"/>
      <c r="J22" s="259"/>
      <c r="K22" s="122"/>
      <c r="L22" s="123"/>
      <c r="M22" s="123"/>
      <c r="N22" s="124"/>
      <c r="O22" s="107">
        <v>10</v>
      </c>
      <c r="P22" s="108"/>
      <c r="Q22" s="67" t="str">
        <f t="shared" si="0"/>
        <v xml:space="preserve">  </v>
      </c>
      <c r="R22" s="66" t="s">
        <v>140</v>
      </c>
      <c r="S22" s="65" t="str">
        <f t="shared" si="1"/>
        <v>〇</v>
      </c>
      <c r="T22" s="107">
        <v>15</v>
      </c>
      <c r="U22" s="108"/>
      <c r="V22" s="56"/>
      <c r="W22" s="122"/>
      <c r="X22" s="123"/>
      <c r="Y22" s="124"/>
      <c r="Z22" s="128"/>
      <c r="AA22" s="128"/>
      <c r="AB22" s="128"/>
      <c r="AC22" s="128"/>
      <c r="AD22" s="128"/>
      <c r="AE22" s="128"/>
      <c r="AF22" s="128"/>
      <c r="AG22" s="132"/>
      <c r="AH22" s="133"/>
      <c r="AI22" s="133"/>
      <c r="AJ22" s="133"/>
      <c r="AK22" s="133"/>
      <c r="AL22" s="128"/>
      <c r="AM22" s="128"/>
      <c r="AN22" s="48"/>
      <c r="AO22" s="48"/>
      <c r="AP22" s="48"/>
      <c r="AQ22" s="48"/>
      <c r="AR22" s="48"/>
      <c r="AS22" s="48"/>
      <c r="BE22" s="54"/>
      <c r="BF22" s="54"/>
      <c r="BG22" s="54"/>
      <c r="BH22" s="54"/>
      <c r="BI22" s="54"/>
      <c r="BJ22" s="54"/>
      <c r="BK22" s="54"/>
      <c r="BL22" s="54"/>
    </row>
    <row r="23" spans="1:64" ht="12" customHeight="1">
      <c r="A23" s="184"/>
      <c r="B23" s="184"/>
      <c r="C23" s="260"/>
      <c r="D23" s="261"/>
      <c r="E23" s="261"/>
      <c r="F23" s="261"/>
      <c r="G23" s="261"/>
      <c r="H23" s="261"/>
      <c r="I23" s="261"/>
      <c r="J23" s="262"/>
      <c r="K23" s="125"/>
      <c r="L23" s="126"/>
      <c r="M23" s="126"/>
      <c r="N23" s="127"/>
      <c r="O23" s="109">
        <v>10</v>
      </c>
      <c r="P23" s="110"/>
      <c r="Q23" s="63" t="str">
        <f t="shared" si="0"/>
        <v xml:space="preserve">  </v>
      </c>
      <c r="R23" s="62" t="s">
        <v>139</v>
      </c>
      <c r="S23" s="61" t="str">
        <f t="shared" si="1"/>
        <v>〇</v>
      </c>
      <c r="T23" s="109">
        <v>15</v>
      </c>
      <c r="U23" s="111"/>
      <c r="V23" s="55"/>
      <c r="W23" s="125"/>
      <c r="X23" s="126"/>
      <c r="Y23" s="127"/>
      <c r="Z23" s="128"/>
      <c r="AA23" s="128"/>
      <c r="AB23" s="128"/>
      <c r="AC23" s="128"/>
      <c r="AD23" s="128"/>
      <c r="AE23" s="128"/>
      <c r="AF23" s="128"/>
      <c r="AG23" s="135"/>
      <c r="AH23" s="136"/>
      <c r="AI23" s="136"/>
      <c r="AJ23" s="136"/>
      <c r="AK23" s="136"/>
      <c r="AL23" s="128"/>
      <c r="AM23" s="128"/>
      <c r="AN23" s="48"/>
      <c r="AO23" s="48"/>
      <c r="AP23" s="48"/>
      <c r="AQ23" s="48"/>
      <c r="AR23" s="48"/>
      <c r="AS23" s="48"/>
      <c r="BE23" s="54"/>
      <c r="BF23" s="54"/>
      <c r="BG23" s="54"/>
      <c r="BH23" s="54"/>
      <c r="BI23" s="54"/>
      <c r="BJ23" s="54"/>
      <c r="BK23" s="54"/>
      <c r="BL23" s="54"/>
    </row>
    <row r="24" spans="1:64" ht="12" customHeight="1">
      <c r="A24" s="184">
        <v>5</v>
      </c>
      <c r="B24" s="184"/>
      <c r="C24" s="254" t="str">
        <f>P5</f>
        <v>メビウス</v>
      </c>
      <c r="D24" s="255"/>
      <c r="E24" s="255"/>
      <c r="F24" s="255"/>
      <c r="G24" s="255"/>
      <c r="H24" s="255"/>
      <c r="I24" s="255"/>
      <c r="J24" s="256"/>
      <c r="K24" s="119">
        <f>COUNTIF(Q24:Q26,"〇")</f>
        <v>0</v>
      </c>
      <c r="L24" s="120"/>
      <c r="M24" s="120"/>
      <c r="N24" s="121"/>
      <c r="O24" s="139">
        <v>7</v>
      </c>
      <c r="P24" s="140"/>
      <c r="Q24" s="71" t="str">
        <f t="shared" si="0"/>
        <v xml:space="preserve">  </v>
      </c>
      <c r="R24" s="70" t="s">
        <v>142</v>
      </c>
      <c r="S24" s="69" t="str">
        <f t="shared" si="1"/>
        <v>〇</v>
      </c>
      <c r="T24" s="139">
        <v>15</v>
      </c>
      <c r="U24" s="141"/>
      <c r="V24" s="57"/>
      <c r="W24" s="119">
        <f>COUNTIF(S24:S26,"〇")</f>
        <v>2</v>
      </c>
      <c r="X24" s="120"/>
      <c r="Y24" s="121"/>
      <c r="Z24" s="128" t="str">
        <f>P6</f>
        <v>ＴＥＩＤＡ</v>
      </c>
      <c r="AA24" s="128"/>
      <c r="AB24" s="128"/>
      <c r="AC24" s="128"/>
      <c r="AD24" s="128"/>
      <c r="AE24" s="128"/>
      <c r="AF24" s="128"/>
      <c r="AG24" s="249" t="str">
        <f>C7</f>
        <v>Ｆｏｒｔｕｎａ</v>
      </c>
      <c r="AH24" s="130"/>
      <c r="AI24" s="130"/>
      <c r="AJ24" s="130"/>
      <c r="AK24" s="130"/>
      <c r="AL24" s="250" t="str">
        <f>C6</f>
        <v>雅やか</v>
      </c>
      <c r="AM24" s="250"/>
      <c r="AN24" s="48"/>
      <c r="AO24" s="48"/>
      <c r="AP24" s="48"/>
      <c r="AQ24" s="48"/>
      <c r="AR24" s="48"/>
      <c r="AS24" s="48"/>
      <c r="BD24" s="54"/>
      <c r="BE24" s="142"/>
      <c r="BF24" s="142"/>
      <c r="BG24" s="142"/>
      <c r="BH24" s="142"/>
      <c r="BI24" s="142"/>
      <c r="BJ24" s="142"/>
      <c r="BK24" s="142"/>
      <c r="BL24" s="54"/>
    </row>
    <row r="25" spans="1:64" ht="12" customHeight="1">
      <c r="A25" s="184"/>
      <c r="B25" s="184"/>
      <c r="C25" s="257"/>
      <c r="D25" s="258"/>
      <c r="E25" s="258"/>
      <c r="F25" s="258"/>
      <c r="G25" s="258"/>
      <c r="H25" s="258"/>
      <c r="I25" s="258"/>
      <c r="J25" s="259"/>
      <c r="K25" s="122"/>
      <c r="L25" s="123"/>
      <c r="M25" s="123"/>
      <c r="N25" s="124"/>
      <c r="O25" s="107">
        <v>12</v>
      </c>
      <c r="P25" s="138"/>
      <c r="Q25" s="67" t="str">
        <f t="shared" si="0"/>
        <v xml:space="preserve">  </v>
      </c>
      <c r="R25" s="66" t="s">
        <v>140</v>
      </c>
      <c r="S25" s="65" t="str">
        <f t="shared" si="1"/>
        <v>〇</v>
      </c>
      <c r="T25" s="107">
        <v>15</v>
      </c>
      <c r="U25" s="108"/>
      <c r="V25" s="56"/>
      <c r="W25" s="122"/>
      <c r="X25" s="123"/>
      <c r="Y25" s="124"/>
      <c r="Z25" s="128"/>
      <c r="AA25" s="128"/>
      <c r="AB25" s="128"/>
      <c r="AC25" s="128"/>
      <c r="AD25" s="128"/>
      <c r="AE25" s="128"/>
      <c r="AF25" s="128"/>
      <c r="AG25" s="132"/>
      <c r="AH25" s="133"/>
      <c r="AI25" s="133"/>
      <c r="AJ25" s="133"/>
      <c r="AK25" s="133"/>
      <c r="AL25" s="250"/>
      <c r="AM25" s="250"/>
      <c r="AN25" s="48"/>
      <c r="AO25" s="48"/>
      <c r="AP25" s="48"/>
      <c r="AQ25" s="48"/>
      <c r="AR25" s="48"/>
      <c r="AS25" s="48"/>
      <c r="BD25" s="54"/>
      <c r="BE25" s="29"/>
      <c r="BF25" s="29"/>
      <c r="BG25" s="29"/>
      <c r="BH25" s="29"/>
      <c r="BI25" s="29"/>
      <c r="BJ25" s="29"/>
      <c r="BK25" s="29"/>
      <c r="BL25" s="54"/>
    </row>
    <row r="26" spans="1:64" ht="12" customHeight="1">
      <c r="A26" s="184"/>
      <c r="B26" s="184"/>
      <c r="C26" s="260"/>
      <c r="D26" s="261"/>
      <c r="E26" s="261"/>
      <c r="F26" s="261"/>
      <c r="G26" s="261"/>
      <c r="H26" s="261"/>
      <c r="I26" s="261"/>
      <c r="J26" s="262"/>
      <c r="K26" s="125"/>
      <c r="L26" s="126"/>
      <c r="M26" s="126"/>
      <c r="N26" s="127"/>
      <c r="O26" s="109"/>
      <c r="P26" s="110"/>
      <c r="Q26" s="63" t="str">
        <f t="shared" si="0"/>
        <v xml:space="preserve">  </v>
      </c>
      <c r="R26" s="62" t="s">
        <v>139</v>
      </c>
      <c r="S26" s="61" t="str">
        <f t="shared" si="1"/>
        <v xml:space="preserve">  </v>
      </c>
      <c r="T26" s="109"/>
      <c r="U26" s="111"/>
      <c r="V26" s="55"/>
      <c r="W26" s="125"/>
      <c r="X26" s="126"/>
      <c r="Y26" s="127"/>
      <c r="Z26" s="128"/>
      <c r="AA26" s="128"/>
      <c r="AB26" s="128"/>
      <c r="AC26" s="128"/>
      <c r="AD26" s="128"/>
      <c r="AE26" s="128"/>
      <c r="AF26" s="128"/>
      <c r="AG26" s="135"/>
      <c r="AH26" s="136"/>
      <c r="AI26" s="136"/>
      <c r="AJ26" s="136"/>
      <c r="AK26" s="136"/>
      <c r="AL26" s="250"/>
      <c r="AM26" s="250"/>
      <c r="AN26" s="48"/>
      <c r="AO26" s="48"/>
      <c r="AP26" s="48"/>
      <c r="AQ26" s="48"/>
      <c r="AR26" s="48"/>
      <c r="AS26" s="48"/>
      <c r="BD26" s="54"/>
      <c r="BE26" s="29"/>
      <c r="BF26" s="29"/>
      <c r="BG26" s="29"/>
      <c r="BH26" s="29"/>
      <c r="BI26" s="29"/>
      <c r="BJ26" s="29"/>
      <c r="BK26" s="29"/>
      <c r="BL26" s="54"/>
    </row>
    <row r="27" spans="1:64" ht="12" customHeight="1">
      <c r="A27" s="184">
        <v>6</v>
      </c>
      <c r="B27" s="184"/>
      <c r="C27" s="118" t="str">
        <f>C5</f>
        <v>排球倶楽部　鰻</v>
      </c>
      <c r="D27" s="118"/>
      <c r="E27" s="118"/>
      <c r="F27" s="118"/>
      <c r="G27" s="118"/>
      <c r="H27" s="118"/>
      <c r="I27" s="118"/>
      <c r="J27" s="118"/>
      <c r="K27" s="119">
        <f>COUNTIF(Q27:Q29,"〇")</f>
        <v>0</v>
      </c>
      <c r="L27" s="120"/>
      <c r="M27" s="120"/>
      <c r="N27" s="121"/>
      <c r="O27" s="139">
        <v>6</v>
      </c>
      <c r="P27" s="140"/>
      <c r="Q27" s="71" t="str">
        <f t="shared" si="0"/>
        <v xml:space="preserve">  </v>
      </c>
      <c r="R27" s="70" t="s">
        <v>142</v>
      </c>
      <c r="S27" s="69" t="str">
        <f t="shared" si="1"/>
        <v>〇</v>
      </c>
      <c r="T27" s="139">
        <v>15</v>
      </c>
      <c r="U27" s="141"/>
      <c r="V27" s="57"/>
      <c r="W27" s="119">
        <f>COUNTIF(S27:S29,"〇")</f>
        <v>2</v>
      </c>
      <c r="X27" s="120"/>
      <c r="Y27" s="121"/>
      <c r="Z27" s="128" t="str">
        <f>C7</f>
        <v>Ｆｏｒｔｕｎａ</v>
      </c>
      <c r="AA27" s="128"/>
      <c r="AB27" s="128"/>
      <c r="AC27" s="128"/>
      <c r="AD27" s="128"/>
      <c r="AE27" s="128"/>
      <c r="AF27" s="128"/>
      <c r="AG27" s="249" t="str">
        <f>P5</f>
        <v>メビウス</v>
      </c>
      <c r="AH27" s="130"/>
      <c r="AI27" s="130"/>
      <c r="AJ27" s="130"/>
      <c r="AK27" s="130"/>
      <c r="AL27" s="128" t="str">
        <f>P6</f>
        <v>ＴＥＩＤＡ</v>
      </c>
      <c r="AM27" s="128"/>
      <c r="AN27" s="48"/>
      <c r="AO27" s="48"/>
      <c r="AP27" s="48"/>
      <c r="AQ27" s="48"/>
      <c r="AR27" s="48"/>
      <c r="AS27" s="48"/>
      <c r="BD27" s="29"/>
      <c r="BJ27" s="29"/>
      <c r="BK27" s="29"/>
      <c r="BL27" s="29"/>
    </row>
    <row r="28" spans="1:64" ht="12" customHeight="1">
      <c r="A28" s="184"/>
      <c r="B28" s="184"/>
      <c r="C28" s="118"/>
      <c r="D28" s="118"/>
      <c r="E28" s="118"/>
      <c r="F28" s="118"/>
      <c r="G28" s="118"/>
      <c r="H28" s="118"/>
      <c r="I28" s="118"/>
      <c r="J28" s="118"/>
      <c r="K28" s="122"/>
      <c r="L28" s="123"/>
      <c r="M28" s="123"/>
      <c r="N28" s="124"/>
      <c r="O28" s="107">
        <v>14</v>
      </c>
      <c r="P28" s="138"/>
      <c r="Q28" s="67" t="str">
        <f t="shared" si="0"/>
        <v xml:space="preserve">  </v>
      </c>
      <c r="R28" s="66" t="s">
        <v>140</v>
      </c>
      <c r="S28" s="65" t="str">
        <f t="shared" si="1"/>
        <v>〇</v>
      </c>
      <c r="T28" s="107">
        <v>16</v>
      </c>
      <c r="U28" s="108"/>
      <c r="V28" s="56"/>
      <c r="W28" s="122"/>
      <c r="X28" s="123"/>
      <c r="Y28" s="124"/>
      <c r="Z28" s="128"/>
      <c r="AA28" s="128"/>
      <c r="AB28" s="128"/>
      <c r="AC28" s="128"/>
      <c r="AD28" s="128"/>
      <c r="AE28" s="128"/>
      <c r="AF28" s="128"/>
      <c r="AG28" s="132"/>
      <c r="AH28" s="133"/>
      <c r="AI28" s="133"/>
      <c r="AJ28" s="133"/>
      <c r="AK28" s="133"/>
      <c r="AL28" s="128"/>
      <c r="AM28" s="128"/>
      <c r="AN28" s="48"/>
      <c r="AO28" s="48"/>
      <c r="AP28" s="48"/>
      <c r="AQ28" s="48"/>
      <c r="AR28" s="48"/>
      <c r="AS28" s="48"/>
      <c r="BD28" s="29"/>
      <c r="BJ28" s="29"/>
      <c r="BK28" s="29"/>
      <c r="BL28" s="29"/>
    </row>
    <row r="29" spans="1:64" ht="12" customHeight="1">
      <c r="A29" s="184"/>
      <c r="B29" s="184"/>
      <c r="C29" s="118"/>
      <c r="D29" s="118"/>
      <c r="E29" s="118"/>
      <c r="F29" s="118"/>
      <c r="G29" s="118"/>
      <c r="H29" s="118"/>
      <c r="I29" s="118"/>
      <c r="J29" s="118"/>
      <c r="K29" s="125"/>
      <c r="L29" s="126"/>
      <c r="M29" s="126"/>
      <c r="N29" s="127"/>
      <c r="O29" s="109"/>
      <c r="P29" s="110"/>
      <c r="Q29" s="63" t="str">
        <f t="shared" si="0"/>
        <v xml:space="preserve">  </v>
      </c>
      <c r="R29" s="62" t="s">
        <v>139</v>
      </c>
      <c r="S29" s="61" t="str">
        <f t="shared" si="1"/>
        <v xml:space="preserve">  </v>
      </c>
      <c r="T29" s="109"/>
      <c r="U29" s="111"/>
      <c r="V29" s="55"/>
      <c r="W29" s="125"/>
      <c r="X29" s="126"/>
      <c r="Y29" s="127"/>
      <c r="Z29" s="128"/>
      <c r="AA29" s="128"/>
      <c r="AB29" s="128"/>
      <c r="AC29" s="128"/>
      <c r="AD29" s="128"/>
      <c r="AE29" s="128"/>
      <c r="AF29" s="128"/>
      <c r="AG29" s="135"/>
      <c r="AH29" s="136"/>
      <c r="AI29" s="136"/>
      <c r="AJ29" s="136"/>
      <c r="AK29" s="136"/>
      <c r="AL29" s="128"/>
      <c r="AM29" s="128"/>
      <c r="AN29" s="48"/>
      <c r="AO29" s="48"/>
      <c r="AP29" s="48"/>
      <c r="AQ29" s="48"/>
      <c r="AR29" s="48"/>
      <c r="AS29" s="48"/>
      <c r="BD29" s="29"/>
      <c r="BJ29" s="29"/>
      <c r="BK29" s="29"/>
      <c r="BL29" s="29"/>
    </row>
    <row r="30" spans="1:64" ht="21" hidden="1" customHeight="1">
      <c r="A30" s="251" t="s">
        <v>150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3"/>
      <c r="AN30" s="48"/>
      <c r="AO30" s="48"/>
      <c r="AP30" s="48"/>
      <c r="AQ30" s="48"/>
      <c r="AR30" s="48"/>
      <c r="AS30" s="48"/>
      <c r="BD30" s="29"/>
      <c r="BJ30" s="72"/>
      <c r="BK30" s="72"/>
      <c r="BL30" s="72"/>
    </row>
    <row r="31" spans="1:64" ht="12" customHeight="1">
      <c r="A31" s="184">
        <v>7</v>
      </c>
      <c r="B31" s="184"/>
      <c r="C31" s="128" t="str">
        <f>C6</f>
        <v>雅やか</v>
      </c>
      <c r="D31" s="128"/>
      <c r="E31" s="128"/>
      <c r="F31" s="128"/>
      <c r="G31" s="128"/>
      <c r="H31" s="128"/>
      <c r="I31" s="128"/>
      <c r="J31" s="128"/>
      <c r="K31" s="119">
        <f>COUNTIF(Q31:Q33,"〇")</f>
        <v>2</v>
      </c>
      <c r="L31" s="120"/>
      <c r="M31" s="120"/>
      <c r="N31" s="121"/>
      <c r="O31" s="139">
        <v>15</v>
      </c>
      <c r="P31" s="140"/>
      <c r="Q31" s="71" t="str">
        <f t="shared" ref="Q31:Q42" si="2">IF(O31&gt;T31,"〇","  ")</f>
        <v>〇</v>
      </c>
      <c r="R31" s="70" t="s">
        <v>142</v>
      </c>
      <c r="S31" s="69" t="str">
        <f t="shared" ref="S31:S42" si="3">IF(T31&gt;O31,"〇","  ")</f>
        <v xml:space="preserve">  </v>
      </c>
      <c r="T31" s="139">
        <v>10</v>
      </c>
      <c r="U31" s="141"/>
      <c r="V31" s="68"/>
      <c r="W31" s="119">
        <f>COUNTIF(S31:S33,"〇")</f>
        <v>1</v>
      </c>
      <c r="X31" s="120"/>
      <c r="Y31" s="121"/>
      <c r="Z31" s="128" t="str">
        <f>P5</f>
        <v>メビウス</v>
      </c>
      <c r="AA31" s="128"/>
      <c r="AB31" s="128"/>
      <c r="AC31" s="128"/>
      <c r="AD31" s="128"/>
      <c r="AE31" s="128"/>
      <c r="AF31" s="128"/>
      <c r="AG31" s="249" t="str">
        <f>P6</f>
        <v>ＴＥＩＤＡ</v>
      </c>
      <c r="AH31" s="130"/>
      <c r="AI31" s="130"/>
      <c r="AJ31" s="130"/>
      <c r="AK31" s="130"/>
      <c r="AL31" s="128" t="str">
        <f>C7</f>
        <v>Ｆｏｒｔｕｎａ</v>
      </c>
      <c r="AM31" s="128"/>
      <c r="AN31" s="48"/>
      <c r="AO31" s="48"/>
      <c r="AP31" s="48"/>
      <c r="AQ31" s="48"/>
      <c r="AR31" s="48"/>
      <c r="AS31" s="48"/>
      <c r="BD31" s="29"/>
      <c r="BG31" s="48"/>
      <c r="BH31" s="48"/>
      <c r="BI31" s="47"/>
    </row>
    <row r="32" spans="1:64" ht="12" customHeight="1">
      <c r="A32" s="184"/>
      <c r="B32" s="184"/>
      <c r="C32" s="128"/>
      <c r="D32" s="128"/>
      <c r="E32" s="128"/>
      <c r="F32" s="128"/>
      <c r="G32" s="128"/>
      <c r="H32" s="128"/>
      <c r="I32" s="128"/>
      <c r="J32" s="128"/>
      <c r="K32" s="122"/>
      <c r="L32" s="123"/>
      <c r="M32" s="123"/>
      <c r="N32" s="124"/>
      <c r="O32" s="107">
        <v>14</v>
      </c>
      <c r="P32" s="138"/>
      <c r="Q32" s="67" t="str">
        <f t="shared" si="2"/>
        <v xml:space="preserve">  </v>
      </c>
      <c r="R32" s="66" t="s">
        <v>140</v>
      </c>
      <c r="S32" s="65" t="str">
        <f t="shared" si="3"/>
        <v>〇</v>
      </c>
      <c r="T32" s="107">
        <v>16</v>
      </c>
      <c r="U32" s="108"/>
      <c r="V32" s="64"/>
      <c r="W32" s="122"/>
      <c r="X32" s="123"/>
      <c r="Y32" s="124"/>
      <c r="Z32" s="128"/>
      <c r="AA32" s="128"/>
      <c r="AB32" s="128"/>
      <c r="AC32" s="128"/>
      <c r="AD32" s="128"/>
      <c r="AE32" s="128"/>
      <c r="AF32" s="128"/>
      <c r="AG32" s="132"/>
      <c r="AH32" s="133"/>
      <c r="AI32" s="133"/>
      <c r="AJ32" s="133"/>
      <c r="AK32" s="133"/>
      <c r="AL32" s="128"/>
      <c r="AM32" s="128"/>
      <c r="AN32" s="48"/>
      <c r="AO32" s="48"/>
      <c r="AP32" s="48"/>
      <c r="AQ32" s="48"/>
      <c r="AR32" s="48"/>
      <c r="AS32" s="48"/>
      <c r="BD32" s="29"/>
      <c r="BG32" s="48"/>
      <c r="BH32" s="48"/>
      <c r="BI32" s="47"/>
    </row>
    <row r="33" spans="1:64" ht="12" customHeight="1">
      <c r="A33" s="184"/>
      <c r="B33" s="184"/>
      <c r="C33" s="128"/>
      <c r="D33" s="128"/>
      <c r="E33" s="128"/>
      <c r="F33" s="128"/>
      <c r="G33" s="128"/>
      <c r="H33" s="128"/>
      <c r="I33" s="128"/>
      <c r="J33" s="128"/>
      <c r="K33" s="125"/>
      <c r="L33" s="126"/>
      <c r="M33" s="126"/>
      <c r="N33" s="127"/>
      <c r="O33" s="109">
        <v>15</v>
      </c>
      <c r="P33" s="110"/>
      <c r="Q33" s="63" t="str">
        <f t="shared" si="2"/>
        <v>〇</v>
      </c>
      <c r="R33" s="62" t="s">
        <v>139</v>
      </c>
      <c r="S33" s="61" t="str">
        <f t="shared" si="3"/>
        <v xml:space="preserve">  </v>
      </c>
      <c r="T33" s="109">
        <v>12</v>
      </c>
      <c r="U33" s="111"/>
      <c r="V33" s="60"/>
      <c r="W33" s="125"/>
      <c r="X33" s="126"/>
      <c r="Y33" s="127"/>
      <c r="Z33" s="128"/>
      <c r="AA33" s="128"/>
      <c r="AB33" s="128"/>
      <c r="AC33" s="128"/>
      <c r="AD33" s="128"/>
      <c r="AE33" s="128"/>
      <c r="AF33" s="128"/>
      <c r="AG33" s="135"/>
      <c r="AH33" s="136"/>
      <c r="AI33" s="136"/>
      <c r="AJ33" s="136"/>
      <c r="AK33" s="136"/>
      <c r="AL33" s="128"/>
      <c r="AM33" s="128"/>
      <c r="AN33" s="48"/>
      <c r="AO33" s="48"/>
      <c r="AP33" s="48"/>
      <c r="AQ33" s="48"/>
      <c r="AR33" s="48"/>
      <c r="AS33" s="48"/>
      <c r="BD33" s="29"/>
      <c r="BG33" s="48"/>
      <c r="BH33" s="48"/>
      <c r="BI33" s="47"/>
    </row>
    <row r="34" spans="1:64" ht="12" customHeight="1">
      <c r="A34" s="184">
        <v>8</v>
      </c>
      <c r="B34" s="184"/>
      <c r="C34" s="128" t="str">
        <f>C15</f>
        <v>Ｆｏｒｔｕｎａ</v>
      </c>
      <c r="D34" s="128"/>
      <c r="E34" s="128"/>
      <c r="F34" s="128"/>
      <c r="G34" s="128"/>
      <c r="H34" s="128"/>
      <c r="I34" s="128"/>
      <c r="J34" s="128"/>
      <c r="K34" s="119">
        <f>COUNTIF(Q34:Q36,"〇")</f>
        <v>2</v>
      </c>
      <c r="L34" s="120"/>
      <c r="M34" s="120"/>
      <c r="N34" s="121"/>
      <c r="O34" s="139">
        <v>15</v>
      </c>
      <c r="P34" s="140"/>
      <c r="Q34" s="71" t="str">
        <f t="shared" si="2"/>
        <v>〇</v>
      </c>
      <c r="R34" s="70" t="s">
        <v>142</v>
      </c>
      <c r="S34" s="69" t="str">
        <f t="shared" si="3"/>
        <v xml:space="preserve">  </v>
      </c>
      <c r="T34" s="139">
        <v>8</v>
      </c>
      <c r="U34" s="141"/>
      <c r="V34" s="68"/>
      <c r="W34" s="119">
        <f>COUNTIF(S34:S36,"〇")</f>
        <v>0</v>
      </c>
      <c r="X34" s="120"/>
      <c r="Y34" s="121"/>
      <c r="Z34" s="128" t="str">
        <f>P6</f>
        <v>ＴＥＩＤＡ</v>
      </c>
      <c r="AA34" s="128"/>
      <c r="AB34" s="128"/>
      <c r="AC34" s="128"/>
      <c r="AD34" s="128"/>
      <c r="AE34" s="128"/>
      <c r="AF34" s="128"/>
      <c r="AG34" s="249" t="str">
        <f>P5</f>
        <v>メビウス</v>
      </c>
      <c r="AH34" s="130"/>
      <c r="AI34" s="130"/>
      <c r="AJ34" s="130"/>
      <c r="AK34" s="130"/>
      <c r="AL34" s="250" t="str">
        <f>C5</f>
        <v>排球倶楽部　鰻</v>
      </c>
      <c r="AM34" s="250"/>
      <c r="AN34" s="48"/>
      <c r="AO34" s="48"/>
      <c r="AP34" s="48"/>
      <c r="AQ34" s="48"/>
      <c r="AR34" s="48"/>
      <c r="AS34" s="48"/>
      <c r="BD34" s="29"/>
      <c r="BG34" s="48"/>
      <c r="BH34" s="48"/>
      <c r="BI34" s="47"/>
    </row>
    <row r="35" spans="1:64" ht="12" customHeight="1">
      <c r="A35" s="184"/>
      <c r="B35" s="184"/>
      <c r="C35" s="128"/>
      <c r="D35" s="128"/>
      <c r="E35" s="128"/>
      <c r="F35" s="128"/>
      <c r="G35" s="128"/>
      <c r="H35" s="128"/>
      <c r="I35" s="128"/>
      <c r="J35" s="128"/>
      <c r="K35" s="122"/>
      <c r="L35" s="123"/>
      <c r="M35" s="123"/>
      <c r="N35" s="124"/>
      <c r="O35" s="107">
        <v>15</v>
      </c>
      <c r="P35" s="138"/>
      <c r="Q35" s="67" t="str">
        <f t="shared" si="2"/>
        <v>〇</v>
      </c>
      <c r="R35" s="66" t="s">
        <v>140</v>
      </c>
      <c r="S35" s="65" t="str">
        <f t="shared" si="3"/>
        <v xml:space="preserve">  </v>
      </c>
      <c r="T35" s="107">
        <v>10</v>
      </c>
      <c r="U35" s="108"/>
      <c r="V35" s="64"/>
      <c r="W35" s="122"/>
      <c r="X35" s="123"/>
      <c r="Y35" s="124"/>
      <c r="Z35" s="128"/>
      <c r="AA35" s="128"/>
      <c r="AB35" s="128"/>
      <c r="AC35" s="128"/>
      <c r="AD35" s="128"/>
      <c r="AE35" s="128"/>
      <c r="AF35" s="128"/>
      <c r="AG35" s="132"/>
      <c r="AH35" s="133"/>
      <c r="AI35" s="133"/>
      <c r="AJ35" s="133"/>
      <c r="AK35" s="133"/>
      <c r="AL35" s="250"/>
      <c r="AM35" s="250"/>
      <c r="AN35" s="48"/>
      <c r="AO35" s="48"/>
      <c r="AP35" s="48"/>
      <c r="AQ35" s="48"/>
      <c r="AR35" s="48"/>
      <c r="AS35" s="48"/>
      <c r="BD35" s="29"/>
      <c r="BG35" s="48"/>
      <c r="BH35" s="48"/>
      <c r="BI35" s="47"/>
    </row>
    <row r="36" spans="1:64" ht="12" customHeight="1">
      <c r="A36" s="184"/>
      <c r="B36" s="184"/>
      <c r="C36" s="128"/>
      <c r="D36" s="128"/>
      <c r="E36" s="128"/>
      <c r="F36" s="128"/>
      <c r="G36" s="128"/>
      <c r="H36" s="128"/>
      <c r="I36" s="128"/>
      <c r="J36" s="128"/>
      <c r="K36" s="125"/>
      <c r="L36" s="126"/>
      <c r="M36" s="126"/>
      <c r="N36" s="127"/>
      <c r="O36" s="109"/>
      <c r="P36" s="110"/>
      <c r="Q36" s="63" t="str">
        <f t="shared" si="2"/>
        <v xml:space="preserve">  </v>
      </c>
      <c r="R36" s="62" t="s">
        <v>139</v>
      </c>
      <c r="S36" s="61" t="str">
        <f t="shared" si="3"/>
        <v xml:space="preserve">  </v>
      </c>
      <c r="T36" s="109"/>
      <c r="U36" s="111"/>
      <c r="V36" s="60"/>
      <c r="W36" s="125"/>
      <c r="X36" s="126"/>
      <c r="Y36" s="127"/>
      <c r="Z36" s="128"/>
      <c r="AA36" s="128"/>
      <c r="AB36" s="128"/>
      <c r="AC36" s="128"/>
      <c r="AD36" s="128"/>
      <c r="AE36" s="128"/>
      <c r="AF36" s="128"/>
      <c r="AG36" s="135"/>
      <c r="AH36" s="136"/>
      <c r="AI36" s="136"/>
      <c r="AJ36" s="136"/>
      <c r="AK36" s="136"/>
      <c r="AL36" s="250"/>
      <c r="AM36" s="250"/>
      <c r="AN36" s="48"/>
      <c r="AO36" s="48"/>
      <c r="AP36" s="48"/>
      <c r="AQ36" s="48"/>
      <c r="AR36" s="48"/>
      <c r="AS36" s="48"/>
      <c r="BD36" s="29"/>
      <c r="BG36" s="48"/>
      <c r="BH36" s="48"/>
      <c r="BI36" s="47"/>
    </row>
    <row r="37" spans="1:64" ht="12" customHeight="1">
      <c r="A37" s="184">
        <v>9</v>
      </c>
      <c r="B37" s="184"/>
      <c r="C37" s="128" t="str">
        <f>C5</f>
        <v>排球倶楽部　鰻</v>
      </c>
      <c r="D37" s="128"/>
      <c r="E37" s="128"/>
      <c r="F37" s="128"/>
      <c r="G37" s="128"/>
      <c r="H37" s="128"/>
      <c r="I37" s="128"/>
      <c r="J37" s="128"/>
      <c r="K37" s="119">
        <f>COUNTIF(Q37:Q39,"〇")</f>
        <v>2</v>
      </c>
      <c r="L37" s="120"/>
      <c r="M37" s="120"/>
      <c r="N37" s="121"/>
      <c r="O37" s="139">
        <v>12</v>
      </c>
      <c r="P37" s="140"/>
      <c r="Q37" s="71" t="str">
        <f t="shared" si="2"/>
        <v xml:space="preserve">  </v>
      </c>
      <c r="R37" s="70" t="s">
        <v>142</v>
      </c>
      <c r="S37" s="69" t="str">
        <f t="shared" si="3"/>
        <v>〇</v>
      </c>
      <c r="T37" s="139">
        <v>15</v>
      </c>
      <c r="U37" s="141"/>
      <c r="V37" s="68"/>
      <c r="W37" s="119">
        <f>COUNTIF(S37:S39,"〇")</f>
        <v>1</v>
      </c>
      <c r="X37" s="120"/>
      <c r="Y37" s="121"/>
      <c r="Z37" s="128" t="str">
        <f>P5</f>
        <v>メビウス</v>
      </c>
      <c r="AA37" s="128"/>
      <c r="AB37" s="128"/>
      <c r="AC37" s="128"/>
      <c r="AD37" s="128"/>
      <c r="AE37" s="128"/>
      <c r="AF37" s="128"/>
      <c r="AG37" s="249" t="str">
        <f>C6</f>
        <v>雅やか</v>
      </c>
      <c r="AH37" s="130"/>
      <c r="AI37" s="130"/>
      <c r="AJ37" s="130"/>
      <c r="AK37" s="130"/>
      <c r="AL37" s="128" t="str">
        <f>P6</f>
        <v>ＴＥＩＤＡ</v>
      </c>
      <c r="AM37" s="128"/>
      <c r="AN37" s="48"/>
      <c r="AO37" s="48"/>
      <c r="AP37" s="48"/>
      <c r="AQ37" s="48"/>
      <c r="AR37" s="48"/>
      <c r="AS37" s="48"/>
      <c r="BD37" s="29"/>
      <c r="BG37" s="48"/>
      <c r="BH37" s="48"/>
      <c r="BI37" s="47"/>
    </row>
    <row r="38" spans="1:64" ht="12" customHeight="1">
      <c r="A38" s="184"/>
      <c r="B38" s="184"/>
      <c r="C38" s="128"/>
      <c r="D38" s="128"/>
      <c r="E38" s="128"/>
      <c r="F38" s="128"/>
      <c r="G38" s="128"/>
      <c r="H38" s="128"/>
      <c r="I38" s="128"/>
      <c r="J38" s="128"/>
      <c r="K38" s="122"/>
      <c r="L38" s="123"/>
      <c r="M38" s="123"/>
      <c r="N38" s="124"/>
      <c r="O38" s="107">
        <v>15</v>
      </c>
      <c r="P38" s="138"/>
      <c r="Q38" s="67" t="str">
        <f t="shared" si="2"/>
        <v>〇</v>
      </c>
      <c r="R38" s="66" t="s">
        <v>140</v>
      </c>
      <c r="S38" s="65" t="str">
        <f t="shared" si="3"/>
        <v xml:space="preserve">  </v>
      </c>
      <c r="T38" s="107">
        <v>11</v>
      </c>
      <c r="U38" s="108"/>
      <c r="V38" s="64"/>
      <c r="W38" s="122"/>
      <c r="X38" s="123"/>
      <c r="Y38" s="124"/>
      <c r="Z38" s="128"/>
      <c r="AA38" s="128"/>
      <c r="AB38" s="128"/>
      <c r="AC38" s="128"/>
      <c r="AD38" s="128"/>
      <c r="AE38" s="128"/>
      <c r="AF38" s="128"/>
      <c r="AG38" s="132"/>
      <c r="AH38" s="133"/>
      <c r="AI38" s="133"/>
      <c r="AJ38" s="133"/>
      <c r="AK38" s="133"/>
      <c r="AL38" s="128"/>
      <c r="AM38" s="128"/>
      <c r="AN38" s="48"/>
      <c r="AO38" s="48"/>
      <c r="AP38" s="48"/>
      <c r="AQ38" s="48"/>
      <c r="AR38" s="48"/>
      <c r="AS38" s="48"/>
      <c r="BD38" s="29"/>
      <c r="BG38" s="48"/>
      <c r="BH38" s="48"/>
      <c r="BI38" s="47"/>
    </row>
    <row r="39" spans="1:64" ht="12" customHeight="1">
      <c r="A39" s="184"/>
      <c r="B39" s="184"/>
      <c r="C39" s="128"/>
      <c r="D39" s="128"/>
      <c r="E39" s="128"/>
      <c r="F39" s="128"/>
      <c r="G39" s="128"/>
      <c r="H39" s="128"/>
      <c r="I39" s="128"/>
      <c r="J39" s="128"/>
      <c r="K39" s="125"/>
      <c r="L39" s="126"/>
      <c r="M39" s="126"/>
      <c r="N39" s="127"/>
      <c r="O39" s="109">
        <v>15</v>
      </c>
      <c r="P39" s="110"/>
      <c r="Q39" s="63" t="str">
        <f t="shared" si="2"/>
        <v>〇</v>
      </c>
      <c r="R39" s="62" t="s">
        <v>139</v>
      </c>
      <c r="S39" s="61" t="str">
        <f t="shared" si="3"/>
        <v xml:space="preserve">  </v>
      </c>
      <c r="T39" s="109">
        <v>11</v>
      </c>
      <c r="U39" s="111"/>
      <c r="V39" s="60"/>
      <c r="W39" s="125"/>
      <c r="X39" s="126"/>
      <c r="Y39" s="127"/>
      <c r="Z39" s="128"/>
      <c r="AA39" s="128"/>
      <c r="AB39" s="128"/>
      <c r="AC39" s="128"/>
      <c r="AD39" s="128"/>
      <c r="AE39" s="128"/>
      <c r="AF39" s="128"/>
      <c r="AG39" s="135"/>
      <c r="AH39" s="136"/>
      <c r="AI39" s="136"/>
      <c r="AJ39" s="136"/>
      <c r="AK39" s="136"/>
      <c r="AL39" s="128"/>
      <c r="AM39" s="128"/>
      <c r="AN39" s="48"/>
      <c r="AO39" s="48"/>
      <c r="AP39" s="48"/>
      <c r="AQ39" s="48"/>
      <c r="AR39" s="48"/>
      <c r="AS39" s="48"/>
      <c r="BD39" s="29"/>
      <c r="BG39" s="48"/>
      <c r="BH39" s="48"/>
      <c r="BI39" s="47"/>
    </row>
    <row r="40" spans="1:64" ht="12" customHeight="1">
      <c r="A40" s="103">
        <v>10</v>
      </c>
      <c r="B40" s="103"/>
      <c r="C40" s="128" t="str">
        <f>C6</f>
        <v>雅やか</v>
      </c>
      <c r="D40" s="128"/>
      <c r="E40" s="128"/>
      <c r="F40" s="128"/>
      <c r="G40" s="128"/>
      <c r="H40" s="128"/>
      <c r="I40" s="128"/>
      <c r="J40" s="128"/>
      <c r="K40" s="119">
        <f>COUNTIF(Q40:Q42,"〇")</f>
        <v>2</v>
      </c>
      <c r="L40" s="120"/>
      <c r="M40" s="120"/>
      <c r="N40" s="121"/>
      <c r="O40" s="139">
        <v>17</v>
      </c>
      <c r="P40" s="140"/>
      <c r="Q40" s="71" t="str">
        <f t="shared" si="2"/>
        <v>〇</v>
      </c>
      <c r="R40" s="70" t="s">
        <v>142</v>
      </c>
      <c r="S40" s="69" t="str">
        <f t="shared" si="3"/>
        <v xml:space="preserve">  </v>
      </c>
      <c r="T40" s="139">
        <v>16</v>
      </c>
      <c r="U40" s="141"/>
      <c r="V40" s="68"/>
      <c r="W40" s="119">
        <f>COUNTIF(S40:S42,"〇")</f>
        <v>1</v>
      </c>
      <c r="X40" s="120"/>
      <c r="Y40" s="121"/>
      <c r="Z40" s="128" t="str">
        <f>P6</f>
        <v>ＴＥＩＤＡ</v>
      </c>
      <c r="AA40" s="128"/>
      <c r="AB40" s="128"/>
      <c r="AC40" s="128"/>
      <c r="AD40" s="128"/>
      <c r="AE40" s="128"/>
      <c r="AF40" s="128"/>
      <c r="AG40" s="249" t="str">
        <f>C5</f>
        <v>排球倶楽部　鰻</v>
      </c>
      <c r="AH40" s="130"/>
      <c r="AI40" s="130"/>
      <c r="AJ40" s="130"/>
      <c r="AK40" s="130"/>
      <c r="AL40" s="128" t="str">
        <f>P5</f>
        <v>メビウス</v>
      </c>
      <c r="AM40" s="128"/>
      <c r="AN40" s="48"/>
      <c r="AO40" s="48"/>
      <c r="AP40" s="48"/>
      <c r="AQ40" s="48"/>
      <c r="AR40" s="48"/>
      <c r="AS40" s="48"/>
      <c r="BD40" s="29"/>
      <c r="BG40" s="48"/>
      <c r="BH40" s="48"/>
      <c r="BI40" s="47"/>
    </row>
    <row r="41" spans="1:64" ht="12" customHeight="1">
      <c r="A41" s="103"/>
      <c r="B41" s="103"/>
      <c r="C41" s="128"/>
      <c r="D41" s="128"/>
      <c r="E41" s="128"/>
      <c r="F41" s="128"/>
      <c r="G41" s="128"/>
      <c r="H41" s="128"/>
      <c r="I41" s="128"/>
      <c r="J41" s="128"/>
      <c r="K41" s="122"/>
      <c r="L41" s="123"/>
      <c r="M41" s="123"/>
      <c r="N41" s="124"/>
      <c r="O41" s="107">
        <v>13</v>
      </c>
      <c r="P41" s="138"/>
      <c r="Q41" s="67" t="str">
        <f t="shared" si="2"/>
        <v xml:space="preserve">  </v>
      </c>
      <c r="R41" s="66" t="s">
        <v>140</v>
      </c>
      <c r="S41" s="65" t="str">
        <f t="shared" si="3"/>
        <v>〇</v>
      </c>
      <c r="T41" s="107">
        <v>15</v>
      </c>
      <c r="U41" s="108"/>
      <c r="V41" s="64"/>
      <c r="W41" s="122"/>
      <c r="X41" s="123"/>
      <c r="Y41" s="124"/>
      <c r="Z41" s="128"/>
      <c r="AA41" s="128"/>
      <c r="AB41" s="128"/>
      <c r="AC41" s="128"/>
      <c r="AD41" s="128"/>
      <c r="AE41" s="128"/>
      <c r="AF41" s="128"/>
      <c r="AG41" s="132"/>
      <c r="AH41" s="133"/>
      <c r="AI41" s="133"/>
      <c r="AJ41" s="133"/>
      <c r="AK41" s="133"/>
      <c r="AL41" s="128"/>
      <c r="AM41" s="128"/>
      <c r="AN41" s="48"/>
      <c r="AO41" s="48"/>
      <c r="AP41" s="48"/>
      <c r="AQ41" s="48"/>
      <c r="AR41" s="48"/>
      <c r="AS41" s="48"/>
      <c r="BD41" s="29"/>
      <c r="BG41" s="48"/>
      <c r="BH41" s="48"/>
      <c r="BI41" s="47"/>
    </row>
    <row r="42" spans="1:64" ht="12" customHeight="1">
      <c r="A42" s="103"/>
      <c r="B42" s="103"/>
      <c r="C42" s="128"/>
      <c r="D42" s="128"/>
      <c r="E42" s="128"/>
      <c r="F42" s="128"/>
      <c r="G42" s="128"/>
      <c r="H42" s="128"/>
      <c r="I42" s="128"/>
      <c r="J42" s="128"/>
      <c r="K42" s="125"/>
      <c r="L42" s="126"/>
      <c r="M42" s="126"/>
      <c r="N42" s="127"/>
      <c r="O42" s="109">
        <v>15</v>
      </c>
      <c r="P42" s="110"/>
      <c r="Q42" s="63" t="str">
        <f t="shared" si="2"/>
        <v>〇</v>
      </c>
      <c r="R42" s="62" t="s">
        <v>139</v>
      </c>
      <c r="S42" s="61" t="str">
        <f t="shared" si="3"/>
        <v xml:space="preserve">  </v>
      </c>
      <c r="T42" s="109">
        <v>13</v>
      </c>
      <c r="U42" s="111"/>
      <c r="V42" s="60"/>
      <c r="W42" s="125"/>
      <c r="X42" s="126"/>
      <c r="Y42" s="127"/>
      <c r="Z42" s="128"/>
      <c r="AA42" s="128"/>
      <c r="AB42" s="128"/>
      <c r="AC42" s="128"/>
      <c r="AD42" s="128"/>
      <c r="AE42" s="128"/>
      <c r="AF42" s="128"/>
      <c r="AG42" s="135"/>
      <c r="AH42" s="136"/>
      <c r="AI42" s="136"/>
      <c r="AJ42" s="136"/>
      <c r="AK42" s="136"/>
      <c r="AL42" s="128"/>
      <c r="AM42" s="128"/>
      <c r="AN42" s="48"/>
      <c r="AO42" s="48"/>
      <c r="AP42" s="48"/>
      <c r="AQ42" s="48"/>
      <c r="AR42" s="48"/>
      <c r="AS42" s="48"/>
      <c r="BD42" s="29"/>
      <c r="BG42" s="48"/>
      <c r="BH42" s="48"/>
      <c r="BI42" s="47"/>
    </row>
    <row r="43" spans="1:64" ht="12" customHeight="1">
      <c r="A43" s="48"/>
      <c r="B43" s="48"/>
      <c r="C43" s="37"/>
      <c r="D43" s="37"/>
      <c r="E43" s="37"/>
      <c r="F43" s="37"/>
      <c r="G43" s="37"/>
      <c r="H43" s="37"/>
      <c r="I43" s="37"/>
      <c r="J43" s="37"/>
      <c r="K43" s="50"/>
      <c r="L43" s="50"/>
      <c r="M43" s="50"/>
      <c r="N43" s="50"/>
      <c r="O43" s="51"/>
      <c r="P43" s="51"/>
      <c r="Q43" s="53"/>
      <c r="R43" s="36"/>
      <c r="S43" s="52"/>
      <c r="T43" s="51"/>
      <c r="U43" s="51"/>
      <c r="V43" s="51"/>
      <c r="W43" s="50"/>
      <c r="X43" s="50"/>
      <c r="Y43" s="50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48"/>
      <c r="AO43" s="48"/>
      <c r="AP43" s="48"/>
      <c r="AQ43" s="48"/>
      <c r="AR43" s="48"/>
      <c r="AS43" s="48"/>
      <c r="BD43" s="29"/>
      <c r="BG43" s="48"/>
      <c r="BH43" s="48"/>
      <c r="BI43" s="47"/>
    </row>
    <row r="44" spans="1:64" ht="12" customHeight="1">
      <c r="A44" s="48"/>
      <c r="B44" s="48"/>
      <c r="C44" s="37"/>
      <c r="D44" s="37"/>
      <c r="E44" s="37"/>
      <c r="F44" s="37"/>
      <c r="G44" s="37"/>
      <c r="H44" s="37"/>
      <c r="I44" s="37"/>
      <c r="J44" s="37"/>
      <c r="K44" s="50"/>
      <c r="L44" s="50"/>
      <c r="M44" s="50"/>
      <c r="N44" s="50"/>
      <c r="O44" s="51"/>
      <c r="P44" s="51"/>
      <c r="Q44" s="53"/>
      <c r="R44" s="36"/>
      <c r="S44" s="52"/>
      <c r="T44" s="51"/>
      <c r="U44" s="51"/>
      <c r="V44" s="51"/>
      <c r="W44" s="50"/>
      <c r="X44" s="50"/>
      <c r="Y44" s="50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48"/>
      <c r="AO44" s="48"/>
      <c r="AP44" s="48"/>
      <c r="AQ44" s="48"/>
      <c r="AR44" s="48"/>
      <c r="AS44" s="48"/>
      <c r="BD44" s="29"/>
      <c r="BG44" s="48"/>
      <c r="BH44" s="48"/>
      <c r="BI44" s="47"/>
    </row>
    <row r="45" spans="1:64" ht="18" customHeight="1">
      <c r="A45" s="102" t="s">
        <v>149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54"/>
    </row>
    <row r="46" spans="1:64" ht="3" customHeight="1">
      <c r="AN46" s="29"/>
    </row>
    <row r="47" spans="1:64" ht="18" customHeight="1">
      <c r="A47" s="103" t="s">
        <v>148</v>
      </c>
      <c r="B47" s="103"/>
      <c r="C47" s="103" t="s">
        <v>146</v>
      </c>
      <c r="D47" s="103"/>
      <c r="E47" s="103"/>
      <c r="F47" s="103"/>
      <c r="G47" s="103"/>
      <c r="H47" s="103"/>
      <c r="I47" s="103"/>
      <c r="J47" s="103"/>
      <c r="K47" s="104" t="s">
        <v>147</v>
      </c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Z47" s="103" t="s">
        <v>146</v>
      </c>
      <c r="AA47" s="103"/>
      <c r="AB47" s="103"/>
      <c r="AC47" s="103"/>
      <c r="AD47" s="103"/>
      <c r="AE47" s="103"/>
      <c r="AF47" s="103"/>
      <c r="AG47" s="104" t="s">
        <v>145</v>
      </c>
      <c r="AH47" s="105"/>
      <c r="AI47" s="105"/>
      <c r="AJ47" s="105"/>
      <c r="AK47" s="106"/>
      <c r="AL47" s="104" t="s">
        <v>30</v>
      </c>
      <c r="AM47" s="106"/>
      <c r="AN47" s="29"/>
      <c r="AO47" s="29"/>
      <c r="AP47" s="29"/>
      <c r="AQ47" s="29"/>
      <c r="AR47" s="29"/>
      <c r="AS47" s="29"/>
      <c r="BK47" s="54"/>
      <c r="BL47" s="54"/>
    </row>
    <row r="48" spans="1:64" ht="12" customHeight="1">
      <c r="A48" s="112">
        <v>11</v>
      </c>
      <c r="B48" s="113"/>
      <c r="C48" s="254" t="str">
        <f>'1コート結果'!AO6</f>
        <v>グッピー</v>
      </c>
      <c r="D48" s="255"/>
      <c r="E48" s="255"/>
      <c r="F48" s="255"/>
      <c r="G48" s="255"/>
      <c r="H48" s="255"/>
      <c r="I48" s="255"/>
      <c r="J48" s="256"/>
      <c r="K48" s="119">
        <f>COUNTIF(Q48:Q50,"〇")</f>
        <v>0</v>
      </c>
      <c r="L48" s="120"/>
      <c r="M48" s="120"/>
      <c r="N48" s="121"/>
      <c r="O48" s="139">
        <v>12</v>
      </c>
      <c r="P48" s="140"/>
      <c r="Q48" s="71" t="str">
        <f t="shared" ref="Q48:Q62" si="4">IF(O48&gt;T48,"〇","  ")</f>
        <v xml:space="preserve">  </v>
      </c>
      <c r="R48" s="74" t="s">
        <v>142</v>
      </c>
      <c r="S48" s="69" t="str">
        <f t="shared" ref="S48:S62" si="5">IF(T48&gt;O48,"〇","  ")</f>
        <v>〇</v>
      </c>
      <c r="T48" s="139">
        <v>15</v>
      </c>
      <c r="U48" s="141"/>
      <c r="V48" s="59"/>
      <c r="W48" s="119">
        <f>COUNTIF(S48:S50,"〇")</f>
        <v>2</v>
      </c>
      <c r="X48" s="120"/>
      <c r="Y48" s="121"/>
      <c r="Z48" s="249" t="str">
        <f>AO5</f>
        <v>雅やか</v>
      </c>
      <c r="AA48" s="130"/>
      <c r="AB48" s="130"/>
      <c r="AC48" s="130"/>
      <c r="AD48" s="130"/>
      <c r="AE48" s="130"/>
      <c r="AF48" s="131"/>
      <c r="AG48" s="129"/>
      <c r="AH48" s="272"/>
      <c r="AI48" s="272"/>
      <c r="AJ48" s="272"/>
      <c r="AK48" s="273"/>
      <c r="AL48" s="249" t="s">
        <v>141</v>
      </c>
      <c r="AM48" s="131"/>
      <c r="AN48" s="48"/>
      <c r="AO48" s="48"/>
      <c r="AP48" s="48"/>
      <c r="AQ48" s="48"/>
      <c r="AR48" s="48"/>
      <c r="AS48" s="48"/>
      <c r="BK48" s="54"/>
      <c r="BL48" s="54"/>
    </row>
    <row r="49" spans="1:64" ht="12" customHeight="1">
      <c r="A49" s="114"/>
      <c r="B49" s="115"/>
      <c r="C49" s="257"/>
      <c r="D49" s="258"/>
      <c r="E49" s="258"/>
      <c r="F49" s="258"/>
      <c r="G49" s="258"/>
      <c r="H49" s="258"/>
      <c r="I49" s="258"/>
      <c r="J49" s="259"/>
      <c r="K49" s="122"/>
      <c r="L49" s="123"/>
      <c r="M49" s="123"/>
      <c r="N49" s="124"/>
      <c r="O49" s="107">
        <v>12</v>
      </c>
      <c r="P49" s="138"/>
      <c r="Q49" s="67" t="str">
        <f t="shared" si="4"/>
        <v xml:space="preserve">  </v>
      </c>
      <c r="R49" s="66" t="s">
        <v>140</v>
      </c>
      <c r="S49" s="65" t="str">
        <f t="shared" si="5"/>
        <v>〇</v>
      </c>
      <c r="T49" s="107">
        <v>15</v>
      </c>
      <c r="U49" s="108"/>
      <c r="V49" s="56" t="str">
        <f>IF(T49&gt;O49,"〇","  ")</f>
        <v>〇</v>
      </c>
      <c r="W49" s="122"/>
      <c r="X49" s="123"/>
      <c r="Y49" s="124"/>
      <c r="Z49" s="132"/>
      <c r="AA49" s="133"/>
      <c r="AB49" s="133"/>
      <c r="AC49" s="133"/>
      <c r="AD49" s="133"/>
      <c r="AE49" s="133"/>
      <c r="AF49" s="134"/>
      <c r="AG49" s="274"/>
      <c r="AH49" s="275"/>
      <c r="AI49" s="275"/>
      <c r="AJ49" s="275"/>
      <c r="AK49" s="276"/>
      <c r="AL49" s="132"/>
      <c r="AM49" s="134"/>
      <c r="AN49" s="48"/>
      <c r="AO49" s="48"/>
      <c r="AP49" s="48"/>
      <c r="AQ49" s="48"/>
      <c r="AR49" s="48"/>
      <c r="AS49" s="48"/>
      <c r="BK49" s="54"/>
      <c r="BL49" s="54"/>
    </row>
    <row r="50" spans="1:64" ht="12" customHeight="1">
      <c r="A50" s="114"/>
      <c r="B50" s="115"/>
      <c r="C50" s="260"/>
      <c r="D50" s="261"/>
      <c r="E50" s="261"/>
      <c r="F50" s="261"/>
      <c r="G50" s="261"/>
      <c r="H50" s="261"/>
      <c r="I50" s="261"/>
      <c r="J50" s="262"/>
      <c r="K50" s="125"/>
      <c r="L50" s="126"/>
      <c r="M50" s="126"/>
      <c r="N50" s="127"/>
      <c r="O50" s="109"/>
      <c r="P50" s="110"/>
      <c r="Q50" s="63" t="str">
        <f t="shared" si="4"/>
        <v xml:space="preserve">  </v>
      </c>
      <c r="R50" s="73" t="s">
        <v>139</v>
      </c>
      <c r="S50" s="61" t="str">
        <f t="shared" si="5"/>
        <v xml:space="preserve">  </v>
      </c>
      <c r="T50" s="109"/>
      <c r="U50" s="111"/>
      <c r="V50" s="58" t="str">
        <f>IF(T50&gt;O50,"〇","  ")</f>
        <v xml:space="preserve">  </v>
      </c>
      <c r="W50" s="125"/>
      <c r="X50" s="126"/>
      <c r="Y50" s="127"/>
      <c r="Z50" s="135"/>
      <c r="AA50" s="136"/>
      <c r="AB50" s="136"/>
      <c r="AC50" s="136"/>
      <c r="AD50" s="136"/>
      <c r="AE50" s="136"/>
      <c r="AF50" s="137"/>
      <c r="AG50" s="277"/>
      <c r="AH50" s="278"/>
      <c r="AI50" s="278"/>
      <c r="AJ50" s="278"/>
      <c r="AK50" s="279"/>
      <c r="AL50" s="135"/>
      <c r="AM50" s="137"/>
      <c r="AN50" s="48"/>
      <c r="AO50" s="48"/>
      <c r="AP50" s="48"/>
      <c r="AQ50" s="48"/>
      <c r="AR50" s="48"/>
      <c r="AS50" s="48"/>
      <c r="BK50" s="54"/>
      <c r="BL50" s="54"/>
    </row>
    <row r="51" spans="1:64" ht="12" customHeight="1">
      <c r="A51" s="114"/>
      <c r="B51" s="115"/>
      <c r="C51" s="254" t="str">
        <f>'1コート結果'!AO7</f>
        <v>ｔｓｕｎａｇｕ</v>
      </c>
      <c r="D51" s="255"/>
      <c r="E51" s="255"/>
      <c r="F51" s="255"/>
      <c r="G51" s="255"/>
      <c r="H51" s="255"/>
      <c r="I51" s="255"/>
      <c r="J51" s="256"/>
      <c r="K51" s="119">
        <f>COUNTIF(Q51:Q53,"〇")</f>
        <v>1</v>
      </c>
      <c r="L51" s="120"/>
      <c r="M51" s="120"/>
      <c r="N51" s="121"/>
      <c r="O51" s="139">
        <v>15</v>
      </c>
      <c r="P51" s="140"/>
      <c r="Q51" s="71" t="str">
        <f t="shared" si="4"/>
        <v>〇</v>
      </c>
      <c r="R51" s="70" t="s">
        <v>142</v>
      </c>
      <c r="S51" s="69" t="str">
        <f t="shared" si="5"/>
        <v xml:space="preserve">  </v>
      </c>
      <c r="T51" s="139">
        <v>13</v>
      </c>
      <c r="U51" s="141"/>
      <c r="V51" s="57"/>
      <c r="W51" s="119">
        <f>COUNTIF(S51:S53,"〇")</f>
        <v>2</v>
      </c>
      <c r="X51" s="120"/>
      <c r="Y51" s="121"/>
      <c r="Z51" s="249" t="str">
        <f>AO7</f>
        <v>メビウス</v>
      </c>
      <c r="AA51" s="130"/>
      <c r="AB51" s="130"/>
      <c r="AC51" s="130"/>
      <c r="AD51" s="130"/>
      <c r="AE51" s="130"/>
      <c r="AF51" s="131"/>
      <c r="AG51" s="129"/>
      <c r="AH51" s="272"/>
      <c r="AI51" s="272"/>
      <c r="AJ51" s="272"/>
      <c r="AK51" s="273"/>
      <c r="AL51" s="249" t="s">
        <v>144</v>
      </c>
      <c r="AM51" s="131"/>
      <c r="AN51" s="48"/>
      <c r="AO51" s="48"/>
      <c r="AP51" s="48"/>
      <c r="AQ51" s="48"/>
      <c r="AR51" s="48"/>
      <c r="AS51" s="48"/>
      <c r="BK51" s="54"/>
      <c r="BL51" s="54"/>
    </row>
    <row r="52" spans="1:64" ht="12" customHeight="1">
      <c r="A52" s="114"/>
      <c r="B52" s="115"/>
      <c r="C52" s="257"/>
      <c r="D52" s="258"/>
      <c r="E52" s="258"/>
      <c r="F52" s="258"/>
      <c r="G52" s="258"/>
      <c r="H52" s="258"/>
      <c r="I52" s="258"/>
      <c r="J52" s="259"/>
      <c r="K52" s="122"/>
      <c r="L52" s="123"/>
      <c r="M52" s="123"/>
      <c r="N52" s="124"/>
      <c r="O52" s="107">
        <v>14</v>
      </c>
      <c r="P52" s="138"/>
      <c r="Q52" s="67" t="str">
        <f t="shared" si="4"/>
        <v xml:space="preserve">  </v>
      </c>
      <c r="R52" s="66" t="s">
        <v>140</v>
      </c>
      <c r="S52" s="65" t="str">
        <f t="shared" si="5"/>
        <v>〇</v>
      </c>
      <c r="T52" s="107">
        <v>16</v>
      </c>
      <c r="U52" s="108"/>
      <c r="V52" s="56"/>
      <c r="W52" s="122"/>
      <c r="X52" s="123"/>
      <c r="Y52" s="124"/>
      <c r="Z52" s="132"/>
      <c r="AA52" s="133"/>
      <c r="AB52" s="133"/>
      <c r="AC52" s="133"/>
      <c r="AD52" s="133"/>
      <c r="AE52" s="133"/>
      <c r="AF52" s="134"/>
      <c r="AG52" s="274"/>
      <c r="AH52" s="275"/>
      <c r="AI52" s="275"/>
      <c r="AJ52" s="275"/>
      <c r="AK52" s="276"/>
      <c r="AL52" s="132"/>
      <c r="AM52" s="134"/>
      <c r="AN52" s="48"/>
      <c r="AO52" s="48"/>
      <c r="AP52" s="48"/>
      <c r="AQ52" s="48"/>
      <c r="AR52" s="48"/>
      <c r="AS52" s="48"/>
      <c r="BK52" s="54"/>
      <c r="BL52" s="54"/>
    </row>
    <row r="53" spans="1:64" ht="12" customHeight="1">
      <c r="A53" s="116"/>
      <c r="B53" s="117"/>
      <c r="C53" s="260"/>
      <c r="D53" s="261"/>
      <c r="E53" s="261"/>
      <c r="F53" s="261"/>
      <c r="G53" s="261"/>
      <c r="H53" s="261"/>
      <c r="I53" s="261"/>
      <c r="J53" s="262"/>
      <c r="K53" s="125"/>
      <c r="L53" s="126"/>
      <c r="M53" s="126"/>
      <c r="N53" s="127"/>
      <c r="O53" s="109">
        <v>13</v>
      </c>
      <c r="P53" s="110"/>
      <c r="Q53" s="63" t="str">
        <f t="shared" si="4"/>
        <v xml:space="preserve">  </v>
      </c>
      <c r="R53" s="62" t="s">
        <v>139</v>
      </c>
      <c r="S53" s="61" t="str">
        <f t="shared" si="5"/>
        <v>〇</v>
      </c>
      <c r="T53" s="109">
        <v>15</v>
      </c>
      <c r="U53" s="111"/>
      <c r="V53" s="55"/>
      <c r="W53" s="125"/>
      <c r="X53" s="126"/>
      <c r="Y53" s="127"/>
      <c r="Z53" s="135"/>
      <c r="AA53" s="136"/>
      <c r="AB53" s="136"/>
      <c r="AC53" s="136"/>
      <c r="AD53" s="136"/>
      <c r="AE53" s="136"/>
      <c r="AF53" s="137"/>
      <c r="AG53" s="277"/>
      <c r="AH53" s="278"/>
      <c r="AI53" s="278"/>
      <c r="AJ53" s="278"/>
      <c r="AK53" s="279"/>
      <c r="AL53" s="135"/>
      <c r="AM53" s="137"/>
      <c r="AN53" s="48"/>
      <c r="AO53" s="48"/>
      <c r="AP53" s="48"/>
      <c r="AQ53" s="48"/>
      <c r="AR53" s="48"/>
      <c r="AS53" s="48"/>
      <c r="BK53" s="54"/>
      <c r="BL53" s="54"/>
    </row>
    <row r="54" spans="1:64" ht="12" customHeight="1">
      <c r="A54" s="112">
        <v>12</v>
      </c>
      <c r="B54" s="113"/>
      <c r="C54" s="254" t="str">
        <f>'1コート結果'!AO5</f>
        <v>Ｐｈａｎｔｏｍ</v>
      </c>
      <c r="D54" s="255"/>
      <c r="E54" s="255"/>
      <c r="F54" s="255"/>
      <c r="G54" s="255"/>
      <c r="H54" s="255"/>
      <c r="I54" s="255"/>
      <c r="J54" s="256"/>
      <c r="K54" s="119">
        <f>COUNTIF(Q54:Q56,"〇")</f>
        <v>2</v>
      </c>
      <c r="L54" s="120"/>
      <c r="M54" s="120"/>
      <c r="N54" s="121"/>
      <c r="O54" s="139">
        <v>15</v>
      </c>
      <c r="P54" s="140"/>
      <c r="Q54" s="71" t="str">
        <f t="shared" si="4"/>
        <v>〇</v>
      </c>
      <c r="R54" s="70" t="s">
        <v>142</v>
      </c>
      <c r="S54" s="69" t="str">
        <f t="shared" si="5"/>
        <v xml:space="preserve">  </v>
      </c>
      <c r="T54" s="139">
        <v>12</v>
      </c>
      <c r="U54" s="141"/>
      <c r="V54" s="57"/>
      <c r="W54" s="119">
        <f>COUNTIF(S54:S56,"〇")</f>
        <v>0</v>
      </c>
      <c r="X54" s="120"/>
      <c r="Y54" s="121"/>
      <c r="Z54" s="249" t="str">
        <f>AO4</f>
        <v>排球倶楽部　鰻</v>
      </c>
      <c r="AA54" s="130"/>
      <c r="AB54" s="130"/>
      <c r="AC54" s="130"/>
      <c r="AD54" s="130"/>
      <c r="AE54" s="130"/>
      <c r="AF54" s="131"/>
      <c r="AG54" s="129"/>
      <c r="AH54" s="272"/>
      <c r="AI54" s="272"/>
      <c r="AJ54" s="272"/>
      <c r="AK54" s="273"/>
      <c r="AL54" s="249" t="s">
        <v>141</v>
      </c>
      <c r="AM54" s="131"/>
      <c r="AN54" s="48"/>
      <c r="AO54" s="48"/>
      <c r="AP54" s="48"/>
      <c r="AQ54" s="48"/>
      <c r="AR54" s="48"/>
      <c r="AS54" s="48"/>
      <c r="BK54" s="54"/>
      <c r="BL54" s="54"/>
    </row>
    <row r="55" spans="1:64" ht="12" customHeight="1">
      <c r="A55" s="114"/>
      <c r="B55" s="115"/>
      <c r="C55" s="257"/>
      <c r="D55" s="258"/>
      <c r="E55" s="258"/>
      <c r="F55" s="258"/>
      <c r="G55" s="258"/>
      <c r="H55" s="258"/>
      <c r="I55" s="258"/>
      <c r="J55" s="259"/>
      <c r="K55" s="122"/>
      <c r="L55" s="123"/>
      <c r="M55" s="123"/>
      <c r="N55" s="124"/>
      <c r="O55" s="107">
        <v>16</v>
      </c>
      <c r="P55" s="138"/>
      <c r="Q55" s="67" t="str">
        <f t="shared" si="4"/>
        <v>〇</v>
      </c>
      <c r="R55" s="66" t="s">
        <v>140</v>
      </c>
      <c r="S55" s="65" t="str">
        <f t="shared" si="5"/>
        <v xml:space="preserve">  </v>
      </c>
      <c r="T55" s="107">
        <v>14</v>
      </c>
      <c r="U55" s="108"/>
      <c r="V55" s="56"/>
      <c r="W55" s="122"/>
      <c r="X55" s="123"/>
      <c r="Y55" s="124"/>
      <c r="Z55" s="132"/>
      <c r="AA55" s="133"/>
      <c r="AB55" s="133"/>
      <c r="AC55" s="133"/>
      <c r="AD55" s="133"/>
      <c r="AE55" s="133"/>
      <c r="AF55" s="134"/>
      <c r="AG55" s="274"/>
      <c r="AH55" s="275"/>
      <c r="AI55" s="275"/>
      <c r="AJ55" s="275"/>
      <c r="AK55" s="276"/>
      <c r="AL55" s="132"/>
      <c r="AM55" s="134"/>
      <c r="AN55" s="48"/>
      <c r="AO55" s="48"/>
      <c r="AP55" s="48"/>
      <c r="AQ55" s="48"/>
      <c r="AR55" s="48"/>
      <c r="AS55" s="48"/>
      <c r="BK55" s="54"/>
      <c r="BL55" s="54"/>
    </row>
    <row r="56" spans="1:64" ht="12" customHeight="1">
      <c r="A56" s="114"/>
      <c r="B56" s="115"/>
      <c r="C56" s="260"/>
      <c r="D56" s="261"/>
      <c r="E56" s="261"/>
      <c r="F56" s="261"/>
      <c r="G56" s="261"/>
      <c r="H56" s="261"/>
      <c r="I56" s="261"/>
      <c r="J56" s="262"/>
      <c r="K56" s="125"/>
      <c r="L56" s="126"/>
      <c r="M56" s="126"/>
      <c r="N56" s="127"/>
      <c r="O56" s="109"/>
      <c r="P56" s="110"/>
      <c r="Q56" s="63" t="str">
        <f t="shared" si="4"/>
        <v xml:space="preserve">  </v>
      </c>
      <c r="R56" s="62" t="s">
        <v>139</v>
      </c>
      <c r="S56" s="61" t="str">
        <f t="shared" si="5"/>
        <v xml:space="preserve">  </v>
      </c>
      <c r="T56" s="109"/>
      <c r="U56" s="111"/>
      <c r="V56" s="55"/>
      <c r="W56" s="125"/>
      <c r="X56" s="126"/>
      <c r="Y56" s="127"/>
      <c r="Z56" s="135"/>
      <c r="AA56" s="136"/>
      <c r="AB56" s="136"/>
      <c r="AC56" s="136"/>
      <c r="AD56" s="136"/>
      <c r="AE56" s="136"/>
      <c r="AF56" s="137"/>
      <c r="AG56" s="277"/>
      <c r="AH56" s="278"/>
      <c r="AI56" s="278"/>
      <c r="AJ56" s="278"/>
      <c r="AK56" s="279"/>
      <c r="AL56" s="135"/>
      <c r="AM56" s="137"/>
      <c r="AN56" s="48"/>
      <c r="AO56" s="48"/>
      <c r="AP56" s="48"/>
      <c r="AQ56" s="48"/>
      <c r="AR56" s="48"/>
      <c r="AS56" s="48"/>
      <c r="BK56" s="54"/>
      <c r="BL56" s="54"/>
    </row>
    <row r="57" spans="1:64" ht="12" customHeight="1">
      <c r="A57" s="114"/>
      <c r="B57" s="115"/>
      <c r="C57" s="254" t="str">
        <f>'1コート結果'!AO8</f>
        <v>ｏｒａｎｇｅ</v>
      </c>
      <c r="D57" s="255"/>
      <c r="E57" s="255"/>
      <c r="F57" s="255"/>
      <c r="G57" s="255"/>
      <c r="H57" s="255"/>
      <c r="I57" s="255"/>
      <c r="J57" s="256"/>
      <c r="K57" s="119">
        <f>COUNTIF(Q57:Q59,"〇")</f>
        <v>0</v>
      </c>
      <c r="L57" s="120"/>
      <c r="M57" s="120"/>
      <c r="N57" s="121"/>
      <c r="O57" s="139">
        <v>14</v>
      </c>
      <c r="P57" s="140"/>
      <c r="Q57" s="71" t="str">
        <f t="shared" si="4"/>
        <v xml:space="preserve">  </v>
      </c>
      <c r="R57" s="70" t="s">
        <v>142</v>
      </c>
      <c r="S57" s="69" t="str">
        <f t="shared" si="5"/>
        <v>〇</v>
      </c>
      <c r="T57" s="139">
        <v>16</v>
      </c>
      <c r="U57" s="141"/>
      <c r="V57" s="57"/>
      <c r="W57" s="119">
        <f>COUNTIF(S57:S59,"〇")</f>
        <v>2</v>
      </c>
      <c r="X57" s="120"/>
      <c r="Y57" s="121"/>
      <c r="Z57" s="249" t="str">
        <f>AO8</f>
        <v>ＴＥＩＤＡ</v>
      </c>
      <c r="AA57" s="130"/>
      <c r="AB57" s="130"/>
      <c r="AC57" s="130"/>
      <c r="AD57" s="130"/>
      <c r="AE57" s="130"/>
      <c r="AF57" s="131"/>
      <c r="AG57" s="129"/>
      <c r="AH57" s="272"/>
      <c r="AI57" s="272"/>
      <c r="AJ57" s="272"/>
      <c r="AK57" s="273"/>
      <c r="AL57" s="249" t="s">
        <v>143</v>
      </c>
      <c r="AM57" s="131"/>
      <c r="AN57" s="48"/>
      <c r="AO57" s="48"/>
      <c r="AP57" s="48"/>
      <c r="AQ57" s="48"/>
      <c r="AR57" s="48"/>
      <c r="AS57" s="48"/>
      <c r="BE57" s="143"/>
      <c r="BF57" s="143"/>
      <c r="BG57" s="54"/>
      <c r="BH57" s="54"/>
      <c r="BI57" s="54"/>
      <c r="BJ57" s="143"/>
      <c r="BK57" s="143"/>
      <c r="BL57" s="54"/>
    </row>
    <row r="58" spans="1:64" ht="12" customHeight="1">
      <c r="A58" s="114"/>
      <c r="B58" s="115"/>
      <c r="C58" s="257"/>
      <c r="D58" s="258"/>
      <c r="E58" s="258"/>
      <c r="F58" s="258"/>
      <c r="G58" s="258"/>
      <c r="H58" s="258"/>
      <c r="I58" s="258"/>
      <c r="J58" s="259"/>
      <c r="K58" s="122"/>
      <c r="L58" s="123"/>
      <c r="M58" s="123"/>
      <c r="N58" s="124"/>
      <c r="O58" s="107">
        <v>10</v>
      </c>
      <c r="P58" s="138"/>
      <c r="Q58" s="67" t="str">
        <f t="shared" si="4"/>
        <v xml:space="preserve">  </v>
      </c>
      <c r="R58" s="66" t="s">
        <v>140</v>
      </c>
      <c r="S58" s="65" t="str">
        <f t="shared" si="5"/>
        <v>〇</v>
      </c>
      <c r="T58" s="107">
        <v>15</v>
      </c>
      <c r="U58" s="108"/>
      <c r="V58" s="56"/>
      <c r="W58" s="122"/>
      <c r="X58" s="123"/>
      <c r="Y58" s="124"/>
      <c r="Z58" s="132"/>
      <c r="AA58" s="133"/>
      <c r="AB58" s="133"/>
      <c r="AC58" s="133"/>
      <c r="AD58" s="133"/>
      <c r="AE58" s="133"/>
      <c r="AF58" s="134"/>
      <c r="AG58" s="274"/>
      <c r="AH58" s="275"/>
      <c r="AI58" s="275"/>
      <c r="AJ58" s="275"/>
      <c r="AK58" s="276"/>
      <c r="AL58" s="132"/>
      <c r="AM58" s="134"/>
      <c r="AN58" s="48"/>
      <c r="AO58" s="48"/>
      <c r="AP58" s="48"/>
      <c r="AQ58" s="48"/>
      <c r="AR58" s="48"/>
      <c r="AS58" s="48"/>
      <c r="BE58" s="54"/>
      <c r="BF58" s="54"/>
      <c r="BG58" s="54"/>
      <c r="BH58" s="54"/>
      <c r="BI58" s="54"/>
      <c r="BJ58" s="54"/>
      <c r="BK58" s="54"/>
      <c r="BL58" s="54"/>
    </row>
    <row r="59" spans="1:64" ht="12" customHeight="1">
      <c r="A59" s="116"/>
      <c r="B59" s="117"/>
      <c r="C59" s="260"/>
      <c r="D59" s="261"/>
      <c r="E59" s="261"/>
      <c r="F59" s="261"/>
      <c r="G59" s="261"/>
      <c r="H59" s="261"/>
      <c r="I59" s="261"/>
      <c r="J59" s="262"/>
      <c r="K59" s="125"/>
      <c r="L59" s="126"/>
      <c r="M59" s="126"/>
      <c r="N59" s="127"/>
      <c r="O59" s="109"/>
      <c r="P59" s="110"/>
      <c r="Q59" s="63" t="str">
        <f t="shared" si="4"/>
        <v xml:space="preserve">  </v>
      </c>
      <c r="R59" s="62" t="s">
        <v>139</v>
      </c>
      <c r="S59" s="61" t="str">
        <f t="shared" si="5"/>
        <v xml:space="preserve">  </v>
      </c>
      <c r="T59" s="109"/>
      <c r="U59" s="111"/>
      <c r="V59" s="55"/>
      <c r="W59" s="125"/>
      <c r="X59" s="126"/>
      <c r="Y59" s="127"/>
      <c r="Z59" s="135"/>
      <c r="AA59" s="136"/>
      <c r="AB59" s="136"/>
      <c r="AC59" s="136"/>
      <c r="AD59" s="136"/>
      <c r="AE59" s="136"/>
      <c r="AF59" s="137"/>
      <c r="AG59" s="277"/>
      <c r="AH59" s="278"/>
      <c r="AI59" s="278"/>
      <c r="AJ59" s="278"/>
      <c r="AK59" s="279"/>
      <c r="AL59" s="135"/>
      <c r="AM59" s="137"/>
      <c r="AN59" s="48"/>
      <c r="AO59" s="48"/>
      <c r="AP59" s="48"/>
      <c r="AQ59" s="48"/>
      <c r="AR59" s="48"/>
      <c r="AS59" s="48"/>
      <c r="BE59" s="54"/>
      <c r="BF59" s="54"/>
      <c r="BG59" s="54"/>
      <c r="BH59" s="54"/>
      <c r="BI59" s="54"/>
      <c r="BJ59" s="54"/>
      <c r="BK59" s="54"/>
      <c r="BL59" s="54"/>
    </row>
    <row r="60" spans="1:64" ht="12" customHeight="1">
      <c r="A60" s="112">
        <v>13</v>
      </c>
      <c r="B60" s="113"/>
      <c r="C60" s="254" t="str">
        <f>'1コート結果'!AO4</f>
        <v>ＵＮＯ</v>
      </c>
      <c r="D60" s="255"/>
      <c r="E60" s="255"/>
      <c r="F60" s="255"/>
      <c r="G60" s="255"/>
      <c r="H60" s="255"/>
      <c r="I60" s="255"/>
      <c r="J60" s="256"/>
      <c r="K60" s="119">
        <f>COUNTIF(Q60:Q62,"〇")</f>
        <v>1</v>
      </c>
      <c r="L60" s="120"/>
      <c r="M60" s="120"/>
      <c r="N60" s="121"/>
      <c r="O60" s="139">
        <v>15</v>
      </c>
      <c r="P60" s="140"/>
      <c r="Q60" s="71" t="str">
        <f t="shared" si="4"/>
        <v>〇</v>
      </c>
      <c r="R60" s="70" t="s">
        <v>142</v>
      </c>
      <c r="S60" s="69" t="str">
        <f t="shared" si="5"/>
        <v xml:space="preserve">  </v>
      </c>
      <c r="T60" s="139">
        <v>10</v>
      </c>
      <c r="U60" s="141"/>
      <c r="V60" s="57"/>
      <c r="W60" s="119">
        <f>COUNTIF(S60:S62,"〇")</f>
        <v>2</v>
      </c>
      <c r="X60" s="120"/>
      <c r="Y60" s="121"/>
      <c r="Z60" s="249" t="str">
        <f>AO6</f>
        <v>Ｆｏｒｔｕｎａ</v>
      </c>
      <c r="AA60" s="130"/>
      <c r="AB60" s="130"/>
      <c r="AC60" s="130"/>
      <c r="AD60" s="130"/>
      <c r="AE60" s="130"/>
      <c r="AF60" s="131"/>
      <c r="AG60" s="129"/>
      <c r="AH60" s="272"/>
      <c r="AI60" s="272"/>
      <c r="AJ60" s="272"/>
      <c r="AK60" s="273"/>
      <c r="AL60" s="249" t="s">
        <v>141</v>
      </c>
      <c r="AM60" s="131"/>
      <c r="AN60" s="48"/>
      <c r="AO60" s="48"/>
      <c r="AP60" s="48"/>
      <c r="AQ60" s="48"/>
      <c r="AR60" s="48"/>
      <c r="AS60" s="48"/>
      <c r="BD60" s="54"/>
      <c r="BE60" s="142"/>
      <c r="BF60" s="142"/>
      <c r="BG60" s="142"/>
      <c r="BH60" s="142"/>
      <c r="BI60" s="142"/>
      <c r="BJ60" s="142"/>
      <c r="BK60" s="142"/>
      <c r="BL60" s="54"/>
    </row>
    <row r="61" spans="1:64" ht="12" customHeight="1">
      <c r="A61" s="114"/>
      <c r="B61" s="115"/>
      <c r="C61" s="257"/>
      <c r="D61" s="258"/>
      <c r="E61" s="258"/>
      <c r="F61" s="258"/>
      <c r="G61" s="258"/>
      <c r="H61" s="258"/>
      <c r="I61" s="258"/>
      <c r="J61" s="259"/>
      <c r="K61" s="122"/>
      <c r="L61" s="123"/>
      <c r="M61" s="123"/>
      <c r="N61" s="124"/>
      <c r="O61" s="107">
        <v>16</v>
      </c>
      <c r="P61" s="138"/>
      <c r="Q61" s="67" t="str">
        <f t="shared" si="4"/>
        <v xml:space="preserve">  </v>
      </c>
      <c r="R61" s="66" t="s">
        <v>140</v>
      </c>
      <c r="S61" s="65" t="str">
        <f t="shared" si="5"/>
        <v>〇</v>
      </c>
      <c r="T61" s="107">
        <v>17</v>
      </c>
      <c r="U61" s="108"/>
      <c r="V61" s="56"/>
      <c r="W61" s="122"/>
      <c r="X61" s="123"/>
      <c r="Y61" s="124"/>
      <c r="Z61" s="132"/>
      <c r="AA61" s="133"/>
      <c r="AB61" s="133"/>
      <c r="AC61" s="133"/>
      <c r="AD61" s="133"/>
      <c r="AE61" s="133"/>
      <c r="AF61" s="134"/>
      <c r="AG61" s="274"/>
      <c r="AH61" s="275"/>
      <c r="AI61" s="275"/>
      <c r="AJ61" s="275"/>
      <c r="AK61" s="276"/>
      <c r="AL61" s="132"/>
      <c r="AM61" s="134"/>
      <c r="AN61" s="48"/>
      <c r="AO61" s="48"/>
      <c r="AP61" s="48"/>
      <c r="AQ61" s="48"/>
      <c r="AR61" s="48"/>
      <c r="AS61" s="48"/>
      <c r="BD61" s="54"/>
      <c r="BE61" s="29"/>
      <c r="BF61" s="29"/>
      <c r="BG61" s="29"/>
      <c r="BH61" s="29"/>
      <c r="BI61" s="29"/>
      <c r="BJ61" s="29"/>
      <c r="BK61" s="29"/>
      <c r="BL61" s="54"/>
    </row>
    <row r="62" spans="1:64" ht="12" customHeight="1">
      <c r="A62" s="116"/>
      <c r="B62" s="117"/>
      <c r="C62" s="260"/>
      <c r="D62" s="261"/>
      <c r="E62" s="261"/>
      <c r="F62" s="261"/>
      <c r="G62" s="261"/>
      <c r="H62" s="261"/>
      <c r="I62" s="261"/>
      <c r="J62" s="262"/>
      <c r="K62" s="125"/>
      <c r="L62" s="126"/>
      <c r="M62" s="126"/>
      <c r="N62" s="127"/>
      <c r="O62" s="109">
        <v>14</v>
      </c>
      <c r="P62" s="110"/>
      <c r="Q62" s="63" t="str">
        <f t="shared" si="4"/>
        <v xml:space="preserve">  </v>
      </c>
      <c r="R62" s="62" t="s">
        <v>139</v>
      </c>
      <c r="S62" s="61" t="str">
        <f t="shared" si="5"/>
        <v>〇</v>
      </c>
      <c r="T62" s="109">
        <v>16</v>
      </c>
      <c r="U62" s="111"/>
      <c r="V62" s="55"/>
      <c r="W62" s="125"/>
      <c r="X62" s="126"/>
      <c r="Y62" s="127"/>
      <c r="Z62" s="135"/>
      <c r="AA62" s="136"/>
      <c r="AB62" s="136"/>
      <c r="AC62" s="136"/>
      <c r="AD62" s="136"/>
      <c r="AE62" s="136"/>
      <c r="AF62" s="137"/>
      <c r="AG62" s="277"/>
      <c r="AH62" s="278"/>
      <c r="AI62" s="278"/>
      <c r="AJ62" s="278"/>
      <c r="AK62" s="279"/>
      <c r="AL62" s="135"/>
      <c r="AM62" s="137"/>
      <c r="AN62" s="48"/>
      <c r="AO62" s="48"/>
      <c r="AP62" s="48"/>
      <c r="AQ62" s="48"/>
      <c r="AR62" s="48"/>
      <c r="AS62" s="48"/>
      <c r="BD62" s="54"/>
      <c r="BE62" s="29"/>
      <c r="BF62" s="29"/>
      <c r="BG62" s="29"/>
      <c r="BH62" s="29"/>
      <c r="BI62" s="29"/>
      <c r="BJ62" s="29"/>
      <c r="BK62" s="29"/>
      <c r="BL62" s="54"/>
    </row>
    <row r="63" spans="1:64" ht="12" customHeight="1">
      <c r="A63" s="48"/>
      <c r="B63" s="48"/>
      <c r="C63" s="37"/>
      <c r="D63" s="37"/>
      <c r="E63" s="37"/>
      <c r="F63" s="37"/>
      <c r="G63" s="37"/>
      <c r="H63" s="37"/>
      <c r="I63" s="37"/>
      <c r="J63" s="37"/>
      <c r="K63" s="50"/>
      <c r="L63" s="50"/>
      <c r="M63" s="50"/>
      <c r="N63" s="50"/>
      <c r="O63" s="51"/>
      <c r="P63" s="51"/>
      <c r="Q63" s="53"/>
      <c r="R63" s="36"/>
      <c r="S63" s="52"/>
      <c r="T63" s="51"/>
      <c r="U63" s="51"/>
      <c r="V63" s="51"/>
      <c r="W63" s="50"/>
      <c r="X63" s="50"/>
      <c r="Y63" s="50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48"/>
      <c r="AO63" s="48"/>
      <c r="AP63" s="48"/>
      <c r="AQ63" s="48"/>
      <c r="AR63" s="48"/>
      <c r="AS63" s="48"/>
      <c r="BD63" s="29"/>
      <c r="BG63" s="48"/>
      <c r="BH63" s="48"/>
      <c r="BI63" s="47"/>
    </row>
    <row r="64" spans="1:64" ht="15" customHeight="1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9"/>
      <c r="Q64" s="49"/>
      <c r="S64" s="48"/>
      <c r="T64" s="49"/>
      <c r="U64" s="49"/>
      <c r="V64" s="49"/>
      <c r="W64" s="48"/>
      <c r="X64" s="48"/>
      <c r="Y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BD64" s="29"/>
      <c r="BG64" s="48"/>
      <c r="BH64" s="48"/>
      <c r="BI64" s="47"/>
    </row>
    <row r="65" spans="1:52" s="29" customFormat="1" ht="18" customHeight="1">
      <c r="A65" s="102" t="s">
        <v>138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</row>
    <row r="66" spans="1:52" s="29" customFormat="1" ht="6" customHeight="1" thickBot="1">
      <c r="AH66" s="46"/>
    </row>
    <row r="67" spans="1:52" s="29" customFormat="1" ht="15" customHeight="1">
      <c r="A67" s="235"/>
      <c r="B67" s="151" t="s">
        <v>137</v>
      </c>
      <c r="C67" s="152"/>
      <c r="D67" s="153"/>
      <c r="E67" s="45"/>
      <c r="F67" s="159" t="str">
        <f>B71</f>
        <v>排球倶楽部　鰻</v>
      </c>
      <c r="G67" s="160"/>
      <c r="H67" s="160"/>
      <c r="I67" s="160"/>
      <c r="J67" s="161"/>
      <c r="K67" s="168" t="str">
        <f>B77</f>
        <v>雅やか</v>
      </c>
      <c r="L67" s="160"/>
      <c r="M67" s="160"/>
      <c r="N67" s="160"/>
      <c r="O67" s="161"/>
      <c r="P67" s="168" t="str">
        <f>B83</f>
        <v>Ｆｏｒｔｕｎａ</v>
      </c>
      <c r="Q67" s="160"/>
      <c r="R67" s="160"/>
      <c r="S67" s="160"/>
      <c r="T67" s="161"/>
      <c r="U67" s="168" t="str">
        <f>B89</f>
        <v>メビウス</v>
      </c>
      <c r="V67" s="160"/>
      <c r="W67" s="160"/>
      <c r="X67" s="160"/>
      <c r="Y67" s="161"/>
      <c r="Z67" s="171" t="str">
        <f>B95</f>
        <v>ＴＥＩＤＡ</v>
      </c>
      <c r="AA67" s="172"/>
      <c r="AB67" s="172"/>
      <c r="AC67" s="172"/>
      <c r="AD67" s="173"/>
      <c r="AE67" s="151" t="s">
        <v>136</v>
      </c>
      <c r="AF67" s="152"/>
      <c r="AG67" s="178"/>
      <c r="AH67" s="181" t="s">
        <v>135</v>
      </c>
      <c r="AI67" s="152"/>
      <c r="AJ67" s="178"/>
      <c r="AK67" s="181" t="s">
        <v>134</v>
      </c>
      <c r="AL67" s="178"/>
      <c r="AM67" s="231" t="s">
        <v>133</v>
      </c>
    </row>
    <row r="68" spans="1:52" s="29" customFormat="1" ht="15" customHeight="1">
      <c r="A68" s="235"/>
      <c r="B68" s="154"/>
      <c r="C68" s="142"/>
      <c r="D68" s="155"/>
      <c r="F68" s="162"/>
      <c r="G68" s="163"/>
      <c r="H68" s="163"/>
      <c r="I68" s="163"/>
      <c r="J68" s="164"/>
      <c r="K68" s="169"/>
      <c r="L68" s="163"/>
      <c r="M68" s="163"/>
      <c r="N68" s="163"/>
      <c r="O68" s="164"/>
      <c r="P68" s="169"/>
      <c r="Q68" s="163"/>
      <c r="R68" s="163"/>
      <c r="S68" s="163"/>
      <c r="T68" s="164"/>
      <c r="U68" s="169"/>
      <c r="V68" s="163"/>
      <c r="W68" s="163"/>
      <c r="X68" s="163"/>
      <c r="Y68" s="164"/>
      <c r="Z68" s="132"/>
      <c r="AA68" s="133"/>
      <c r="AB68" s="133"/>
      <c r="AC68" s="133"/>
      <c r="AD68" s="174"/>
      <c r="AE68" s="154"/>
      <c r="AF68" s="142"/>
      <c r="AG68" s="179"/>
      <c r="AH68" s="182"/>
      <c r="AI68" s="142"/>
      <c r="AJ68" s="179"/>
      <c r="AK68" s="182"/>
      <c r="AL68" s="179"/>
      <c r="AM68" s="232"/>
    </row>
    <row r="69" spans="1:52" s="29" customFormat="1" ht="15" customHeight="1">
      <c r="A69" s="235"/>
      <c r="B69" s="154"/>
      <c r="C69" s="142"/>
      <c r="D69" s="155"/>
      <c r="F69" s="162"/>
      <c r="G69" s="163"/>
      <c r="H69" s="163"/>
      <c r="I69" s="163"/>
      <c r="J69" s="164"/>
      <c r="K69" s="169"/>
      <c r="L69" s="163"/>
      <c r="M69" s="163"/>
      <c r="N69" s="163"/>
      <c r="O69" s="164"/>
      <c r="P69" s="169"/>
      <c r="Q69" s="163"/>
      <c r="R69" s="163"/>
      <c r="S69" s="163"/>
      <c r="T69" s="164"/>
      <c r="U69" s="169"/>
      <c r="V69" s="163"/>
      <c r="W69" s="163"/>
      <c r="X69" s="163"/>
      <c r="Y69" s="164"/>
      <c r="Z69" s="132"/>
      <c r="AA69" s="133"/>
      <c r="AB69" s="133"/>
      <c r="AC69" s="133"/>
      <c r="AD69" s="174"/>
      <c r="AE69" s="154"/>
      <c r="AF69" s="142"/>
      <c r="AG69" s="179"/>
      <c r="AH69" s="182"/>
      <c r="AI69" s="142"/>
      <c r="AJ69" s="179"/>
      <c r="AK69" s="182"/>
      <c r="AL69" s="179"/>
      <c r="AM69" s="232"/>
      <c r="AO69" s="142" t="s">
        <v>132</v>
      </c>
      <c r="AP69" s="234" t="s">
        <v>131</v>
      </c>
    </row>
    <row r="70" spans="1:52" s="29" customFormat="1" ht="15" customHeight="1" thickBot="1">
      <c r="A70" s="235"/>
      <c r="B70" s="156"/>
      <c r="C70" s="157"/>
      <c r="D70" s="158"/>
      <c r="E70" s="44"/>
      <c r="F70" s="165"/>
      <c r="G70" s="166"/>
      <c r="H70" s="166"/>
      <c r="I70" s="166"/>
      <c r="J70" s="167"/>
      <c r="K70" s="170"/>
      <c r="L70" s="166"/>
      <c r="M70" s="166"/>
      <c r="N70" s="166"/>
      <c r="O70" s="167"/>
      <c r="P70" s="170"/>
      <c r="Q70" s="166"/>
      <c r="R70" s="166"/>
      <c r="S70" s="166"/>
      <c r="T70" s="167"/>
      <c r="U70" s="170"/>
      <c r="V70" s="166"/>
      <c r="W70" s="166"/>
      <c r="X70" s="166"/>
      <c r="Y70" s="167"/>
      <c r="Z70" s="175"/>
      <c r="AA70" s="176"/>
      <c r="AB70" s="176"/>
      <c r="AC70" s="176"/>
      <c r="AD70" s="177"/>
      <c r="AE70" s="156"/>
      <c r="AF70" s="157"/>
      <c r="AG70" s="180"/>
      <c r="AH70" s="183"/>
      <c r="AI70" s="157"/>
      <c r="AJ70" s="180"/>
      <c r="AK70" s="183"/>
      <c r="AL70" s="180"/>
      <c r="AM70" s="233"/>
      <c r="AO70" s="142"/>
      <c r="AP70" s="234"/>
    </row>
    <row r="71" spans="1:52" ht="18" customHeight="1">
      <c r="A71" s="235"/>
      <c r="B71" s="159" t="str">
        <f>C5</f>
        <v>排球倶楽部　鰻</v>
      </c>
      <c r="C71" s="160"/>
      <c r="D71" s="236"/>
      <c r="E71" s="237" t="e">
        <f>IF($CB$133="A",CD135,IF($CB$133="B",CG135,CJ135))</f>
        <v>#REF!</v>
      </c>
      <c r="F71" s="238"/>
      <c r="G71" s="239"/>
      <c r="H71" s="239"/>
      <c r="I71" s="239"/>
      <c r="J71" s="240"/>
      <c r="K71" s="43">
        <f>COUNTIF(L74:L76,"○")</f>
        <v>2</v>
      </c>
      <c r="L71" s="43"/>
      <c r="M71" s="43" t="s">
        <v>130</v>
      </c>
      <c r="N71" s="43"/>
      <c r="O71" s="42">
        <f>COUNTIF(N74:N76,"○")</f>
        <v>1</v>
      </c>
      <c r="P71" s="43">
        <f>COUNTIF(Q74:Q76,"○")</f>
        <v>0</v>
      </c>
      <c r="Q71" s="43"/>
      <c r="R71" s="43" t="s">
        <v>129</v>
      </c>
      <c r="S71" s="43"/>
      <c r="T71" s="42">
        <f>COUNTIF(S74:S76,"○")</f>
        <v>2</v>
      </c>
      <c r="U71" s="43">
        <f>COUNTIF(V74:V76,"○")</f>
        <v>2</v>
      </c>
      <c r="V71" s="43"/>
      <c r="W71" s="43" t="s">
        <v>128</v>
      </c>
      <c r="X71" s="43"/>
      <c r="Y71" s="42">
        <f>COUNTIF(X74:X76,"○")</f>
        <v>1</v>
      </c>
      <c r="Z71" s="43">
        <f>COUNTIF(AA74:AA76,"○")</f>
        <v>2</v>
      </c>
      <c r="AA71" s="43"/>
      <c r="AB71" s="43" t="s">
        <v>127</v>
      </c>
      <c r="AC71" s="43"/>
      <c r="AD71" s="42">
        <f>COUNTIF(AC74:AC76,"○")</f>
        <v>1</v>
      </c>
      <c r="AE71" s="243">
        <f>COUNTIF(F72:AD72,"○")</f>
        <v>3</v>
      </c>
      <c r="AF71" s="228" t="s">
        <v>120</v>
      </c>
      <c r="AG71" s="150">
        <f>COUNTIF(J73:AD73,"○")</f>
        <v>1</v>
      </c>
      <c r="AH71" s="227">
        <f>IF(AJ75=0,10,AH75/AJ75)</f>
        <v>1.2</v>
      </c>
      <c r="AI71" s="228"/>
      <c r="AJ71" s="150"/>
      <c r="AK71" s="227"/>
      <c r="AL71" s="229">
        <f>SUM(F74:F76,K74:K76,P74:P76,U74:U76,Z74:Z76)/SUM(J74:J76,O74:O76,T74:T76,Y74:Y76,AD74:AD76)</f>
        <v>1.0352112676056338</v>
      </c>
      <c r="AM71" s="230">
        <f>IF(AO$109=AO$108,RANK(AY71,AY$71:AY$100,0),"")</f>
        <v>2</v>
      </c>
      <c r="AO71" s="28">
        <f>SUM(AE71:AG76)</f>
        <v>4</v>
      </c>
      <c r="AP71" s="28">
        <f>AQ71-AR71</f>
        <v>0</v>
      </c>
      <c r="AQ71" s="28">
        <f>SUM(F71:AD71)</f>
        <v>11</v>
      </c>
      <c r="AR71" s="28">
        <f>SUM(AH75:AJ76)</f>
        <v>11</v>
      </c>
      <c r="AT71" s="142">
        <f>RANK(AE71,AE$71:AE$100,1)</f>
        <v>4</v>
      </c>
      <c r="AU71" s="142">
        <f>RANK(AZ71,AZ$71:AZ$100,1)</f>
        <v>4</v>
      </c>
      <c r="AV71" s="142">
        <f>RANK(AL71,AL$71:AL$100,1)</f>
        <v>4</v>
      </c>
      <c r="AW71" s="142">
        <f>AT71*100</f>
        <v>400</v>
      </c>
      <c r="AX71" s="142">
        <f>AU71*10</f>
        <v>40</v>
      </c>
      <c r="AY71" s="142">
        <f>SUM(AV71:AX76)</f>
        <v>444</v>
      </c>
      <c r="AZ71" s="142">
        <f>AH71-AJ71</f>
        <v>1.2</v>
      </c>
    </row>
    <row r="72" spans="1:52" ht="13.5" hidden="1" customHeight="1">
      <c r="A72" s="235"/>
      <c r="B72" s="162"/>
      <c r="C72" s="163"/>
      <c r="D72" s="203"/>
      <c r="E72" s="208"/>
      <c r="F72" s="241"/>
      <c r="G72" s="214"/>
      <c r="H72" s="214"/>
      <c r="I72" s="214"/>
      <c r="J72" s="215"/>
      <c r="K72" s="36" t="str">
        <f>IF(K71&gt;O71,"○","　")</f>
        <v>○</v>
      </c>
      <c r="L72" s="36"/>
      <c r="M72" s="36"/>
      <c r="N72" s="36"/>
      <c r="O72" s="35"/>
      <c r="P72" s="36" t="str">
        <f>IF(P71&gt;T71,"○","　")</f>
        <v>　</v>
      </c>
      <c r="Q72" s="36"/>
      <c r="R72" s="36"/>
      <c r="S72" s="36"/>
      <c r="T72" s="35"/>
      <c r="U72" s="36" t="str">
        <f>IF(U71&gt;Y71,"○","　")</f>
        <v>○</v>
      </c>
      <c r="V72" s="36"/>
      <c r="W72" s="36"/>
      <c r="X72" s="36"/>
      <c r="Y72" s="35"/>
      <c r="Z72" s="36" t="str">
        <f>IF(Z71&gt;AD71,"○","　")</f>
        <v>○</v>
      </c>
      <c r="AA72" s="36"/>
      <c r="AB72" s="36"/>
      <c r="AC72" s="36"/>
      <c r="AD72" s="35"/>
      <c r="AE72" s="186"/>
      <c r="AF72" s="146"/>
      <c r="AG72" s="148"/>
      <c r="AH72" s="144"/>
      <c r="AI72" s="146"/>
      <c r="AJ72" s="148"/>
      <c r="AK72" s="144"/>
      <c r="AL72" s="195"/>
      <c r="AM72" s="198"/>
      <c r="AT72" s="142"/>
      <c r="AU72" s="142"/>
      <c r="AV72" s="142"/>
      <c r="AW72" s="142"/>
      <c r="AX72" s="142"/>
      <c r="AY72" s="142"/>
      <c r="AZ72" s="142"/>
    </row>
    <row r="73" spans="1:52" ht="13.5" hidden="1" customHeight="1">
      <c r="A73" s="235"/>
      <c r="B73" s="162"/>
      <c r="C73" s="163"/>
      <c r="D73" s="203"/>
      <c r="E73" s="208"/>
      <c r="F73" s="241"/>
      <c r="G73" s="214"/>
      <c r="H73" s="214"/>
      <c r="I73" s="214"/>
      <c r="J73" s="215"/>
      <c r="K73" s="36"/>
      <c r="L73" s="36"/>
      <c r="M73" s="36"/>
      <c r="N73" s="36"/>
      <c r="O73" s="35" t="str">
        <f>IF(O71&gt;K71,"○","　")</f>
        <v>　</v>
      </c>
      <c r="P73" s="36"/>
      <c r="Q73" s="36"/>
      <c r="R73" s="36"/>
      <c r="S73" s="36"/>
      <c r="T73" s="35" t="str">
        <f>IF(T71&gt;P71,"○","　")</f>
        <v>○</v>
      </c>
      <c r="U73" s="36"/>
      <c r="V73" s="36"/>
      <c r="W73" s="36"/>
      <c r="X73" s="36"/>
      <c r="Y73" s="35" t="str">
        <f>IF(Y71&gt;U71,"○","　")</f>
        <v>　</v>
      </c>
      <c r="Z73" s="36"/>
      <c r="AA73" s="36"/>
      <c r="AB73" s="36"/>
      <c r="AC73" s="36"/>
      <c r="AD73" s="35" t="str">
        <f>IF(AD71&gt;Z71,"○","　")</f>
        <v>　</v>
      </c>
      <c r="AE73" s="186"/>
      <c r="AF73" s="146"/>
      <c r="AG73" s="148"/>
      <c r="AH73" s="144"/>
      <c r="AI73" s="146"/>
      <c r="AJ73" s="148"/>
      <c r="AK73" s="144"/>
      <c r="AL73" s="195"/>
      <c r="AM73" s="198"/>
      <c r="AT73" s="142"/>
      <c r="AU73" s="142"/>
      <c r="AV73" s="142"/>
      <c r="AW73" s="142"/>
      <c r="AX73" s="142"/>
      <c r="AY73" s="142"/>
      <c r="AZ73" s="142"/>
    </row>
    <row r="74" spans="1:52" ht="18" customHeight="1">
      <c r="A74" s="235"/>
      <c r="B74" s="162"/>
      <c r="C74" s="163"/>
      <c r="D74" s="203"/>
      <c r="E74" s="208"/>
      <c r="F74" s="241"/>
      <c r="G74" s="214"/>
      <c r="H74" s="214"/>
      <c r="I74" s="214"/>
      <c r="J74" s="215"/>
      <c r="K74" s="36">
        <f>O12</f>
        <v>13</v>
      </c>
      <c r="L74" s="36" t="str">
        <f>IF(K74&gt;O74,"○","　")</f>
        <v>　</v>
      </c>
      <c r="M74" s="36" t="s">
        <v>120</v>
      </c>
      <c r="N74" s="36" t="str">
        <f>IF(O74&gt;K74,"○","　")</f>
        <v>○</v>
      </c>
      <c r="O74" s="35">
        <f>T12</f>
        <v>15</v>
      </c>
      <c r="P74" s="36">
        <f>O27</f>
        <v>6</v>
      </c>
      <c r="Q74" s="36" t="str">
        <f>IF(P74&gt;T74,"○","　")</f>
        <v>　</v>
      </c>
      <c r="R74" s="36" t="s">
        <v>120</v>
      </c>
      <c r="S74" s="36" t="str">
        <f>IF(T74&gt;P74,"○","　")</f>
        <v>○</v>
      </c>
      <c r="T74" s="35">
        <f>T27</f>
        <v>15</v>
      </c>
      <c r="U74" s="36">
        <f>O37</f>
        <v>12</v>
      </c>
      <c r="V74" s="36" t="str">
        <f>IF(U74&gt;Y74,"○","　")</f>
        <v>　</v>
      </c>
      <c r="W74" s="36" t="s">
        <v>120</v>
      </c>
      <c r="X74" s="36" t="str">
        <f>IF(Y74&gt;U74,"○","　")</f>
        <v>○</v>
      </c>
      <c r="Y74" s="35">
        <f>T37</f>
        <v>15</v>
      </c>
      <c r="Z74" s="36">
        <f>O18</f>
        <v>15</v>
      </c>
      <c r="AA74" s="36" t="str">
        <f>IF(Z74&gt;AD74,"○","　")</f>
        <v>○</v>
      </c>
      <c r="AB74" s="36" t="s">
        <v>120</v>
      </c>
      <c r="AC74" s="36" t="str">
        <f>IF(AD74&gt;Z74,"○","　")</f>
        <v>　</v>
      </c>
      <c r="AD74" s="35">
        <f>T18</f>
        <v>12</v>
      </c>
      <c r="AE74" s="186"/>
      <c r="AF74" s="146"/>
      <c r="AG74" s="148"/>
      <c r="AH74" s="144"/>
      <c r="AI74" s="146"/>
      <c r="AJ74" s="148"/>
      <c r="AK74" s="144"/>
      <c r="AL74" s="195"/>
      <c r="AM74" s="198"/>
      <c r="AT74" s="142"/>
      <c r="AU74" s="142"/>
      <c r="AV74" s="142"/>
      <c r="AW74" s="142"/>
      <c r="AX74" s="142"/>
      <c r="AY74" s="142"/>
      <c r="AZ74" s="142"/>
    </row>
    <row r="75" spans="1:52" ht="18" customHeight="1">
      <c r="A75" s="235"/>
      <c r="B75" s="162"/>
      <c r="C75" s="163"/>
      <c r="D75" s="203"/>
      <c r="E75" s="208"/>
      <c r="F75" s="241"/>
      <c r="G75" s="214"/>
      <c r="H75" s="214"/>
      <c r="I75" s="214"/>
      <c r="J75" s="215"/>
      <c r="K75" s="36">
        <f>O13</f>
        <v>15</v>
      </c>
      <c r="L75" s="36" t="str">
        <f>IF(K75&gt;O75,"○","　")</f>
        <v>○</v>
      </c>
      <c r="M75" s="36" t="s">
        <v>119</v>
      </c>
      <c r="N75" s="36" t="str">
        <f>IF(O75&gt;K75,"○","　")</f>
        <v>　</v>
      </c>
      <c r="O75" s="35">
        <f>T13</f>
        <v>9</v>
      </c>
      <c r="P75" s="36">
        <f>O28</f>
        <v>14</v>
      </c>
      <c r="Q75" s="36" t="str">
        <f>IF(P75&gt;T75,"○","　")</f>
        <v>　</v>
      </c>
      <c r="R75" s="36" t="s">
        <v>119</v>
      </c>
      <c r="S75" s="36" t="str">
        <f>IF(T75&gt;P75,"○","　")</f>
        <v>○</v>
      </c>
      <c r="T75" s="35">
        <f>T28</f>
        <v>16</v>
      </c>
      <c r="U75" s="36">
        <f>O38</f>
        <v>15</v>
      </c>
      <c r="V75" s="36" t="str">
        <f>IF(U75&gt;Y75,"○","　")</f>
        <v>○</v>
      </c>
      <c r="W75" s="36" t="s">
        <v>119</v>
      </c>
      <c r="X75" s="36" t="str">
        <f>IF(Y75&gt;U75,"○","　")</f>
        <v>　</v>
      </c>
      <c r="Y75" s="35">
        <f>T38</f>
        <v>11</v>
      </c>
      <c r="Z75" s="36">
        <f>O19</f>
        <v>12</v>
      </c>
      <c r="AA75" s="36" t="str">
        <f>IF(Z75&gt;AD75,"○","　")</f>
        <v>　</v>
      </c>
      <c r="AB75" s="36" t="s">
        <v>119</v>
      </c>
      <c r="AC75" s="36" t="str">
        <f>IF(AD75&gt;Z75,"○","　")</f>
        <v>○</v>
      </c>
      <c r="AD75" s="35">
        <f>T19</f>
        <v>15</v>
      </c>
      <c r="AE75" s="186"/>
      <c r="AF75" s="146"/>
      <c r="AG75" s="148"/>
      <c r="AH75" s="144">
        <f>SUM(F71,K71,P71,U71,Z71)</f>
        <v>6</v>
      </c>
      <c r="AI75" s="146" t="s">
        <v>119</v>
      </c>
      <c r="AJ75" s="148">
        <f>SUM(J71,O71,T71,Y71,AD71)</f>
        <v>5</v>
      </c>
      <c r="AK75" s="144"/>
      <c r="AL75" s="195"/>
      <c r="AM75" s="198"/>
      <c r="AT75" s="142"/>
      <c r="AU75" s="142"/>
      <c r="AV75" s="142"/>
      <c r="AW75" s="142"/>
      <c r="AX75" s="142"/>
      <c r="AY75" s="142"/>
      <c r="AZ75" s="142"/>
    </row>
    <row r="76" spans="1:52" ht="18" customHeight="1">
      <c r="A76" s="235"/>
      <c r="B76" s="204"/>
      <c r="C76" s="205"/>
      <c r="D76" s="206"/>
      <c r="E76" s="209"/>
      <c r="F76" s="242"/>
      <c r="G76" s="217"/>
      <c r="H76" s="217"/>
      <c r="I76" s="217"/>
      <c r="J76" s="218"/>
      <c r="K76" s="36">
        <f>O14</f>
        <v>15</v>
      </c>
      <c r="L76" s="36" t="str">
        <f>IF(K76&gt;O76,"○","　")</f>
        <v>○</v>
      </c>
      <c r="M76" s="36" t="s">
        <v>119</v>
      </c>
      <c r="N76" s="36" t="str">
        <f>IF(O76&gt;K76,"○","　")</f>
        <v>　</v>
      </c>
      <c r="O76" s="35">
        <f>T14</f>
        <v>10</v>
      </c>
      <c r="P76" s="36">
        <f>O29</f>
        <v>0</v>
      </c>
      <c r="Q76" s="36" t="str">
        <f>IF(P76&gt;T76,"○","　")</f>
        <v>　</v>
      </c>
      <c r="R76" s="36" t="s">
        <v>119</v>
      </c>
      <c r="S76" s="36" t="str">
        <f>IF(T76&gt;P76,"○","　")</f>
        <v>　</v>
      </c>
      <c r="T76" s="35">
        <f>T29</f>
        <v>0</v>
      </c>
      <c r="U76" s="36">
        <f>O39</f>
        <v>15</v>
      </c>
      <c r="V76" s="36" t="str">
        <f>IF(U76&gt;Y76,"○","　")</f>
        <v>○</v>
      </c>
      <c r="W76" s="36" t="s">
        <v>119</v>
      </c>
      <c r="X76" s="36" t="str">
        <f>IF(Y76&gt;U76,"○","　")</f>
        <v>　</v>
      </c>
      <c r="Y76" s="35">
        <f>T39</f>
        <v>11</v>
      </c>
      <c r="Z76" s="36">
        <f>O20</f>
        <v>15</v>
      </c>
      <c r="AA76" s="36" t="str">
        <f>IF(Z76&gt;AD76,"○","　")</f>
        <v>○</v>
      </c>
      <c r="AB76" s="36" t="s">
        <v>119</v>
      </c>
      <c r="AC76" s="36" t="str">
        <f>IF(AD76&gt;Z76,"○","　")</f>
        <v>　</v>
      </c>
      <c r="AD76" s="35">
        <f>T20</f>
        <v>13</v>
      </c>
      <c r="AE76" s="219"/>
      <c r="AF76" s="147"/>
      <c r="AG76" s="149"/>
      <c r="AH76" s="145"/>
      <c r="AI76" s="147"/>
      <c r="AJ76" s="149"/>
      <c r="AK76" s="145"/>
      <c r="AL76" s="220"/>
      <c r="AM76" s="221"/>
      <c r="AT76" s="142"/>
      <c r="AU76" s="142"/>
      <c r="AV76" s="142"/>
      <c r="AW76" s="142"/>
      <c r="AX76" s="142"/>
      <c r="AY76" s="142"/>
      <c r="AZ76" s="142"/>
    </row>
    <row r="77" spans="1:52" ht="18" customHeight="1">
      <c r="A77" s="235"/>
      <c r="B77" s="200" t="str">
        <f>C6</f>
        <v>雅やか</v>
      </c>
      <c r="C77" s="201"/>
      <c r="D77" s="202"/>
      <c r="E77" s="207" t="e">
        <f>IF($CB$133="A",CD136,IF($CB$133="B",CG136,CJ136))</f>
        <v>#REF!</v>
      </c>
      <c r="F77" s="39">
        <f>COUNTIF(G80:G82,"○")</f>
        <v>1</v>
      </c>
      <c r="G77" s="39"/>
      <c r="H77" s="39" t="str">
        <f>M71</f>
        <v>①</v>
      </c>
      <c r="I77" s="39"/>
      <c r="J77" s="38">
        <f>COUNTIF(I80:I82,"○")</f>
        <v>2</v>
      </c>
      <c r="K77" s="210"/>
      <c r="L77" s="211"/>
      <c r="M77" s="211"/>
      <c r="N77" s="211"/>
      <c r="O77" s="212"/>
      <c r="P77" s="39">
        <f>COUNTIF(Q80:Q82,"○")</f>
        <v>1</v>
      </c>
      <c r="Q77" s="39"/>
      <c r="R77" s="39" t="s">
        <v>126</v>
      </c>
      <c r="S77" s="39"/>
      <c r="T77" s="38">
        <f>COUNTIF(S80:S82,"○")</f>
        <v>2</v>
      </c>
      <c r="U77" s="39">
        <f>COUNTIF(V80:V82,"○")</f>
        <v>2</v>
      </c>
      <c r="V77" s="39"/>
      <c r="W77" s="39" t="s">
        <v>125</v>
      </c>
      <c r="X77" s="39"/>
      <c r="Y77" s="38">
        <f>COUNTIF(X80:X82,"○")</f>
        <v>1</v>
      </c>
      <c r="Z77" s="39">
        <f>COUNTIF(AA80:AA82,"○")</f>
        <v>2</v>
      </c>
      <c r="AA77" s="39"/>
      <c r="AB77" s="39" t="s">
        <v>124</v>
      </c>
      <c r="AC77" s="39"/>
      <c r="AD77" s="38">
        <f>COUNTIF(AC80:AC82,"○")</f>
        <v>1</v>
      </c>
      <c r="AE77" s="185">
        <f>COUNTIF(F78:AD78,"○")</f>
        <v>2</v>
      </c>
      <c r="AF77" s="188" t="s">
        <v>119</v>
      </c>
      <c r="AG77" s="190">
        <f>COUNTIF(J79:AD79,"○")</f>
        <v>2</v>
      </c>
      <c r="AH77" s="192">
        <f>IF(AJ81=0,10,AH81/AJ81)</f>
        <v>1</v>
      </c>
      <c r="AI77" s="188"/>
      <c r="AJ77" s="190"/>
      <c r="AK77" s="192"/>
      <c r="AL77" s="194">
        <f>SUM(F80:F82,K80:K82,P80:P82,U80:U82,Z80:Z82)/SUM(J80:J82,O80:O82,T80:T82,Y80:Y82,AD80:AD82)</f>
        <v>0.94082840236686394</v>
      </c>
      <c r="AM77" s="197">
        <f>IF(AO$109=AO$108,RANK(AY77,AY$71:AY$100,0),"")</f>
        <v>3</v>
      </c>
      <c r="AO77" s="28">
        <f>SUM(AE77:AG82)</f>
        <v>4</v>
      </c>
      <c r="AP77" s="28">
        <f>AQ77-AR77</f>
        <v>0</v>
      </c>
      <c r="AQ77" s="28">
        <f>SUM(F77:AD77)</f>
        <v>12</v>
      </c>
      <c r="AR77" s="28">
        <f>SUM(AH81:AJ82)</f>
        <v>12</v>
      </c>
      <c r="AT77" s="142">
        <f>RANK(AE77,AE$71:AE$100,1)</f>
        <v>3</v>
      </c>
      <c r="AU77" s="142">
        <f>RANK(AZ77,AZ$71:AZ$100,1)</f>
        <v>3</v>
      </c>
      <c r="AV77" s="142">
        <f>RANK(AL77,AL$71:AL$100,1)</f>
        <v>2</v>
      </c>
      <c r="AW77" s="142">
        <f>AT77*100</f>
        <v>300</v>
      </c>
      <c r="AX77" s="142">
        <f>AU77*10</f>
        <v>30</v>
      </c>
      <c r="AY77" s="142">
        <f>SUM(AV77:AX82)</f>
        <v>332</v>
      </c>
      <c r="AZ77" s="142">
        <f>AH77-AJ77</f>
        <v>1</v>
      </c>
    </row>
    <row r="78" spans="1:52" ht="13.5" hidden="1" customHeight="1">
      <c r="A78" s="235"/>
      <c r="B78" s="162"/>
      <c r="C78" s="163"/>
      <c r="D78" s="203"/>
      <c r="E78" s="208"/>
      <c r="F78" s="36" t="str">
        <f>IF(F77&gt;J77,"○","　")</f>
        <v>　</v>
      </c>
      <c r="G78" s="36"/>
      <c r="H78" s="36"/>
      <c r="I78" s="36"/>
      <c r="J78" s="35"/>
      <c r="K78" s="213"/>
      <c r="L78" s="214"/>
      <c r="M78" s="214"/>
      <c r="N78" s="214"/>
      <c r="O78" s="215"/>
      <c r="P78" s="36" t="str">
        <f>IF(P77&gt;T77,"○","　")</f>
        <v>　</v>
      </c>
      <c r="Q78" s="36"/>
      <c r="R78" s="36"/>
      <c r="S78" s="36"/>
      <c r="T78" s="35"/>
      <c r="U78" s="36" t="str">
        <f>IF(U77&gt;Y77,"○","　")</f>
        <v>○</v>
      </c>
      <c r="V78" s="36"/>
      <c r="W78" s="36"/>
      <c r="X78" s="36"/>
      <c r="Y78" s="35"/>
      <c r="Z78" s="36" t="str">
        <f>IF(Z77&gt;AD77,"○","　")</f>
        <v>○</v>
      </c>
      <c r="AA78" s="36"/>
      <c r="AB78" s="36"/>
      <c r="AC78" s="36"/>
      <c r="AD78" s="35"/>
      <c r="AE78" s="186"/>
      <c r="AF78" s="146"/>
      <c r="AG78" s="148"/>
      <c r="AH78" s="144"/>
      <c r="AI78" s="146"/>
      <c r="AJ78" s="148"/>
      <c r="AK78" s="144"/>
      <c r="AL78" s="195"/>
      <c r="AM78" s="198"/>
      <c r="AT78" s="142"/>
      <c r="AU78" s="142"/>
      <c r="AV78" s="142"/>
      <c r="AW78" s="142"/>
      <c r="AX78" s="142"/>
      <c r="AY78" s="142"/>
      <c r="AZ78" s="142"/>
    </row>
    <row r="79" spans="1:52" ht="13.5" hidden="1" customHeight="1">
      <c r="A79" s="235"/>
      <c r="B79" s="162"/>
      <c r="C79" s="163"/>
      <c r="D79" s="203"/>
      <c r="E79" s="208"/>
      <c r="F79" s="36"/>
      <c r="G79" s="36"/>
      <c r="H79" s="36"/>
      <c r="I79" s="36"/>
      <c r="J79" s="35" t="str">
        <f>IF(J77&gt;F77,"○","　")</f>
        <v>○</v>
      </c>
      <c r="K79" s="213"/>
      <c r="L79" s="214"/>
      <c r="M79" s="214"/>
      <c r="N79" s="214"/>
      <c r="O79" s="215"/>
      <c r="P79" s="36"/>
      <c r="Q79" s="36"/>
      <c r="R79" s="36"/>
      <c r="S79" s="36"/>
      <c r="T79" s="35" t="str">
        <f>IF(T77&gt;P77,"○","　")</f>
        <v>○</v>
      </c>
      <c r="U79" s="36"/>
      <c r="V79" s="36"/>
      <c r="W79" s="36"/>
      <c r="X79" s="36"/>
      <c r="Y79" s="35" t="str">
        <f>IF(Y77&gt;U77,"○","　")</f>
        <v>　</v>
      </c>
      <c r="Z79" s="36"/>
      <c r="AA79" s="36"/>
      <c r="AB79" s="36"/>
      <c r="AC79" s="36"/>
      <c r="AD79" s="35" t="str">
        <f>IF(AD77&gt;Z77,"○","　")</f>
        <v>　</v>
      </c>
      <c r="AE79" s="186"/>
      <c r="AF79" s="146"/>
      <c r="AG79" s="148"/>
      <c r="AH79" s="144"/>
      <c r="AI79" s="146"/>
      <c r="AJ79" s="148"/>
      <c r="AK79" s="144"/>
      <c r="AL79" s="195"/>
      <c r="AM79" s="198"/>
      <c r="AT79" s="142"/>
      <c r="AU79" s="142"/>
      <c r="AV79" s="142"/>
      <c r="AW79" s="142"/>
      <c r="AX79" s="142"/>
      <c r="AY79" s="142"/>
      <c r="AZ79" s="142"/>
    </row>
    <row r="80" spans="1:52" ht="18" customHeight="1">
      <c r="A80" s="235"/>
      <c r="B80" s="162"/>
      <c r="C80" s="163"/>
      <c r="D80" s="203"/>
      <c r="E80" s="208"/>
      <c r="F80" s="36">
        <f>O74</f>
        <v>15</v>
      </c>
      <c r="G80" s="36" t="str">
        <f>IF(F80&gt;J80,"○","　")</f>
        <v>○</v>
      </c>
      <c r="H80" s="36" t="s">
        <v>119</v>
      </c>
      <c r="I80" s="36" t="str">
        <f>IF(J80&gt;F80,"○","　")</f>
        <v>　</v>
      </c>
      <c r="J80" s="35">
        <f>K74</f>
        <v>13</v>
      </c>
      <c r="K80" s="213"/>
      <c r="L80" s="214"/>
      <c r="M80" s="214"/>
      <c r="N80" s="214"/>
      <c r="O80" s="215"/>
      <c r="P80" s="36">
        <f>O21</f>
        <v>16</v>
      </c>
      <c r="Q80" s="36" t="str">
        <f>IF(P80&gt;T80,"○","　")</f>
        <v>○</v>
      </c>
      <c r="R80" s="36" t="s">
        <v>120</v>
      </c>
      <c r="S80" s="36" t="str">
        <f>IF(T80&gt;P80,"○","　")</f>
        <v>　</v>
      </c>
      <c r="T80" s="35">
        <f>T21</f>
        <v>14</v>
      </c>
      <c r="U80" s="36">
        <f>O31</f>
        <v>15</v>
      </c>
      <c r="V80" s="36" t="str">
        <f>IF(U80&gt;Y80,"○","　")</f>
        <v>○</v>
      </c>
      <c r="W80" s="36" t="s">
        <v>120</v>
      </c>
      <c r="X80" s="36" t="str">
        <f>IF(Y80&gt;U80,"○","　")</f>
        <v>　</v>
      </c>
      <c r="Y80" s="35">
        <f>T31</f>
        <v>10</v>
      </c>
      <c r="Z80" s="36">
        <f>O40</f>
        <v>17</v>
      </c>
      <c r="AA80" s="36" t="str">
        <f>IF(Z80&gt;AD80,"○","　")</f>
        <v>○</v>
      </c>
      <c r="AB80" s="36" t="s">
        <v>120</v>
      </c>
      <c r="AC80" s="36" t="str">
        <f>IF(AD80&gt;Z80,"○","　")</f>
        <v>　</v>
      </c>
      <c r="AD80" s="35">
        <f>T40</f>
        <v>16</v>
      </c>
      <c r="AE80" s="186"/>
      <c r="AF80" s="146"/>
      <c r="AG80" s="148"/>
      <c r="AH80" s="144"/>
      <c r="AI80" s="146"/>
      <c r="AJ80" s="148"/>
      <c r="AK80" s="144"/>
      <c r="AL80" s="195"/>
      <c r="AM80" s="198"/>
      <c r="AT80" s="142"/>
      <c r="AU80" s="142"/>
      <c r="AV80" s="142"/>
      <c r="AW80" s="142"/>
      <c r="AX80" s="142"/>
      <c r="AY80" s="142"/>
      <c r="AZ80" s="142"/>
    </row>
    <row r="81" spans="1:52" ht="18" customHeight="1">
      <c r="A81" s="235"/>
      <c r="B81" s="162"/>
      <c r="C81" s="163"/>
      <c r="D81" s="203"/>
      <c r="E81" s="208"/>
      <c r="F81" s="36">
        <f>O75</f>
        <v>9</v>
      </c>
      <c r="G81" s="36" t="str">
        <f>IF(F81&gt;J81,"○","　")</f>
        <v>　</v>
      </c>
      <c r="H81" s="36" t="s">
        <v>119</v>
      </c>
      <c r="I81" s="36" t="str">
        <f>IF(J81&gt;F81,"○","　")</f>
        <v>○</v>
      </c>
      <c r="J81" s="35">
        <f>K75</f>
        <v>15</v>
      </c>
      <c r="K81" s="213"/>
      <c r="L81" s="214"/>
      <c r="M81" s="214"/>
      <c r="N81" s="214"/>
      <c r="O81" s="215"/>
      <c r="P81" s="36">
        <f>O22</f>
        <v>10</v>
      </c>
      <c r="Q81" s="36" t="str">
        <f>IF(P81&gt;T81,"○","　")</f>
        <v>　</v>
      </c>
      <c r="R81" s="36" t="s">
        <v>119</v>
      </c>
      <c r="S81" s="36" t="str">
        <f>IF(T81&gt;P81,"○","　")</f>
        <v>○</v>
      </c>
      <c r="T81" s="35">
        <f>T22</f>
        <v>15</v>
      </c>
      <c r="U81" s="36">
        <f>O32</f>
        <v>14</v>
      </c>
      <c r="V81" s="36" t="str">
        <f>IF(U81&gt;Y81,"○","　")</f>
        <v>　</v>
      </c>
      <c r="W81" s="36" t="s">
        <v>119</v>
      </c>
      <c r="X81" s="36" t="str">
        <f>IF(Y81&gt;U81,"○","　")</f>
        <v>○</v>
      </c>
      <c r="Y81" s="35">
        <f>T32</f>
        <v>16</v>
      </c>
      <c r="Z81" s="36">
        <f>O41</f>
        <v>13</v>
      </c>
      <c r="AA81" s="36" t="str">
        <f>IF(Z81&gt;AD81,"○","　")</f>
        <v>　</v>
      </c>
      <c r="AB81" s="36" t="s">
        <v>119</v>
      </c>
      <c r="AC81" s="36" t="str">
        <f>IF(AD81&gt;Z81,"○","　")</f>
        <v>○</v>
      </c>
      <c r="AD81" s="35">
        <f>T41</f>
        <v>15</v>
      </c>
      <c r="AE81" s="186"/>
      <c r="AF81" s="146"/>
      <c r="AG81" s="148"/>
      <c r="AH81" s="144">
        <f>SUM(F77,K77,P77,U77,Z77)</f>
        <v>6</v>
      </c>
      <c r="AI81" s="146" t="s">
        <v>119</v>
      </c>
      <c r="AJ81" s="148">
        <f>SUM(J77,O77,T77,Y77,AD77)</f>
        <v>6</v>
      </c>
      <c r="AK81" s="144"/>
      <c r="AL81" s="195"/>
      <c r="AM81" s="198"/>
      <c r="AT81" s="142"/>
      <c r="AU81" s="142"/>
      <c r="AV81" s="142"/>
      <c r="AW81" s="142"/>
      <c r="AX81" s="142"/>
      <c r="AY81" s="142"/>
      <c r="AZ81" s="142"/>
    </row>
    <row r="82" spans="1:52" ht="18" customHeight="1">
      <c r="A82" s="235"/>
      <c r="B82" s="204"/>
      <c r="C82" s="205"/>
      <c r="D82" s="206"/>
      <c r="E82" s="209"/>
      <c r="F82" s="41">
        <f>O76</f>
        <v>10</v>
      </c>
      <c r="G82" s="41" t="str">
        <f>IF(F82&gt;J82,"○","　")</f>
        <v>　</v>
      </c>
      <c r="H82" s="41" t="s">
        <v>119</v>
      </c>
      <c r="I82" s="41" t="str">
        <f>IF(J82&gt;F82,"○","　")</f>
        <v>○</v>
      </c>
      <c r="J82" s="40">
        <f>K76</f>
        <v>15</v>
      </c>
      <c r="K82" s="216"/>
      <c r="L82" s="217"/>
      <c r="M82" s="217"/>
      <c r="N82" s="217"/>
      <c r="O82" s="218"/>
      <c r="P82" s="36">
        <f>O23</f>
        <v>10</v>
      </c>
      <c r="Q82" s="36" t="str">
        <f>IF(P82&gt;T82,"○","　")</f>
        <v>　</v>
      </c>
      <c r="R82" s="36" t="s">
        <v>119</v>
      </c>
      <c r="S82" s="36" t="str">
        <f>IF(T82&gt;P82,"○","　")</f>
        <v>○</v>
      </c>
      <c r="T82" s="35">
        <f>T23</f>
        <v>15</v>
      </c>
      <c r="U82" s="36">
        <f>O33</f>
        <v>15</v>
      </c>
      <c r="V82" s="36" t="str">
        <f>IF(U82&gt;Y82,"○","　")</f>
        <v>○</v>
      </c>
      <c r="W82" s="36" t="s">
        <v>119</v>
      </c>
      <c r="X82" s="36" t="str">
        <f>IF(Y82&gt;U82,"○","　")</f>
        <v>　</v>
      </c>
      <c r="Y82" s="35">
        <f>T33</f>
        <v>12</v>
      </c>
      <c r="Z82" s="36">
        <f>O42</f>
        <v>15</v>
      </c>
      <c r="AA82" s="36" t="str">
        <f>IF(Z82&gt;AD82,"○","　")</f>
        <v>○</v>
      </c>
      <c r="AB82" s="36" t="s">
        <v>119</v>
      </c>
      <c r="AC82" s="36" t="str">
        <f>IF(AD82&gt;Z82,"○","　")</f>
        <v>　</v>
      </c>
      <c r="AD82" s="35">
        <f>T42</f>
        <v>13</v>
      </c>
      <c r="AE82" s="219"/>
      <c r="AF82" s="147"/>
      <c r="AG82" s="149"/>
      <c r="AH82" s="145"/>
      <c r="AI82" s="147"/>
      <c r="AJ82" s="149"/>
      <c r="AK82" s="145"/>
      <c r="AL82" s="220"/>
      <c r="AM82" s="221"/>
      <c r="AT82" s="142"/>
      <c r="AU82" s="142"/>
      <c r="AV82" s="142"/>
      <c r="AW82" s="142"/>
      <c r="AX82" s="142"/>
      <c r="AY82" s="142"/>
      <c r="AZ82" s="142"/>
    </row>
    <row r="83" spans="1:52" ht="18" customHeight="1">
      <c r="A83" s="235"/>
      <c r="B83" s="200" t="str">
        <f>C7</f>
        <v>Ｆｏｒｔｕｎａ</v>
      </c>
      <c r="C83" s="201"/>
      <c r="D83" s="202"/>
      <c r="E83" s="207" t="e">
        <f>IF($CB$133="A",CD137,IF($CB$133="B",CG137,CJ137))</f>
        <v>#REF!</v>
      </c>
      <c r="F83" s="39">
        <f>COUNTIF(G86:G88,"○")</f>
        <v>2</v>
      </c>
      <c r="G83" s="39"/>
      <c r="H83" s="39" t="str">
        <f>R71</f>
        <v>⑥</v>
      </c>
      <c r="I83" s="39"/>
      <c r="J83" s="38">
        <f>COUNTIF(I86:I88,"○")</f>
        <v>0</v>
      </c>
      <c r="K83" s="39">
        <f>COUNTIF(L86:L88,"○")</f>
        <v>2</v>
      </c>
      <c r="L83" s="39"/>
      <c r="M83" s="39" t="str">
        <f>R77</f>
        <v>④</v>
      </c>
      <c r="N83" s="39"/>
      <c r="O83" s="38">
        <f>COUNTIF(N86:N88,"○")</f>
        <v>1</v>
      </c>
      <c r="P83" s="210"/>
      <c r="Q83" s="211"/>
      <c r="R83" s="211"/>
      <c r="S83" s="211"/>
      <c r="T83" s="212"/>
      <c r="U83" s="39">
        <f>COUNTIF(V86:V88,"○")</f>
        <v>2</v>
      </c>
      <c r="V83" s="39"/>
      <c r="W83" s="39" t="s">
        <v>123</v>
      </c>
      <c r="X83" s="39"/>
      <c r="Y83" s="38">
        <f>COUNTIF(X86:X88,"○")</f>
        <v>0</v>
      </c>
      <c r="Z83" s="39">
        <f>COUNTIF(AA86:AA88,"○")</f>
        <v>2</v>
      </c>
      <c r="AA83" s="39"/>
      <c r="AB83" s="39" t="s">
        <v>122</v>
      </c>
      <c r="AC83" s="39"/>
      <c r="AD83" s="38">
        <f>COUNTIF(AC86:AC88,"○")</f>
        <v>0</v>
      </c>
      <c r="AE83" s="185">
        <f>COUNTIF(F84:AD84,"○")</f>
        <v>4</v>
      </c>
      <c r="AF83" s="188" t="s">
        <v>119</v>
      </c>
      <c r="AG83" s="190">
        <f>COUNTIF(J85:AD85,"○")</f>
        <v>0</v>
      </c>
      <c r="AH83" s="192">
        <f>IF(AJ87=0,10,AH87/AJ87)</f>
        <v>8</v>
      </c>
      <c r="AI83" s="188"/>
      <c r="AJ83" s="190"/>
      <c r="AK83" s="192"/>
      <c r="AL83" s="194">
        <f>SUM(F86:F88,K86:K88,P86:P88,U86:U88,Z86:Z88)/SUM(J86:J88,O86:O88,T86:T88,Y86:Y88,AD86:AD88)</f>
        <v>1.4210526315789473</v>
      </c>
      <c r="AM83" s="197">
        <f>IF(AO$109=AO$108,RANK(AY83,AY$71:AY$100,0),"")</f>
        <v>1</v>
      </c>
      <c r="AO83" s="28">
        <f>SUM(AE83:AG88)</f>
        <v>4</v>
      </c>
      <c r="AP83" s="28">
        <f>AQ83-AR83</f>
        <v>0</v>
      </c>
      <c r="AQ83" s="28">
        <f>SUM(F83:AD83)</f>
        <v>9</v>
      </c>
      <c r="AR83" s="28">
        <f>SUM(AH87:AJ88)</f>
        <v>9</v>
      </c>
      <c r="AT83" s="142">
        <f>RANK(AE83,AE$71:AE$100,1)</f>
        <v>5</v>
      </c>
      <c r="AU83" s="142">
        <f>RANK(AZ83,AZ$71:AZ$100,1)</f>
        <v>5</v>
      </c>
      <c r="AV83" s="142">
        <f>RANK(AL83,AL$71:AL$100,1)</f>
        <v>5</v>
      </c>
      <c r="AW83" s="142">
        <f>AT83*100</f>
        <v>500</v>
      </c>
      <c r="AX83" s="142">
        <f>AU83*10</f>
        <v>50</v>
      </c>
      <c r="AY83" s="142">
        <f>SUM(AV83:AX88)</f>
        <v>555</v>
      </c>
      <c r="AZ83" s="142">
        <f>AH83-AJ83</f>
        <v>8</v>
      </c>
    </row>
    <row r="84" spans="1:52" ht="13.5" hidden="1" customHeight="1">
      <c r="A84" s="235"/>
      <c r="B84" s="162"/>
      <c r="C84" s="163"/>
      <c r="D84" s="203"/>
      <c r="E84" s="208"/>
      <c r="F84" s="36" t="str">
        <f>IF(F83&gt;J83,"○","　")</f>
        <v>○</v>
      </c>
      <c r="G84" s="36"/>
      <c r="H84" s="36"/>
      <c r="I84" s="36"/>
      <c r="J84" s="35"/>
      <c r="K84" s="36" t="str">
        <f>IF(K83&gt;O83,"○","　")</f>
        <v>○</v>
      </c>
      <c r="L84" s="36"/>
      <c r="M84" s="36"/>
      <c r="N84" s="36"/>
      <c r="O84" s="35"/>
      <c r="P84" s="213"/>
      <c r="Q84" s="214"/>
      <c r="R84" s="214"/>
      <c r="S84" s="214"/>
      <c r="T84" s="215"/>
      <c r="U84" s="36" t="str">
        <f>IF(U83&gt;Y83,"○","　")</f>
        <v>○</v>
      </c>
      <c r="V84" s="36"/>
      <c r="W84" s="36"/>
      <c r="X84" s="36"/>
      <c r="Y84" s="35"/>
      <c r="Z84" s="36" t="str">
        <f>IF(Z83&gt;AD83,"○","　")</f>
        <v>○</v>
      </c>
      <c r="AA84" s="36"/>
      <c r="AB84" s="36"/>
      <c r="AC84" s="36"/>
      <c r="AD84" s="35"/>
      <c r="AE84" s="186"/>
      <c r="AF84" s="146"/>
      <c r="AG84" s="148"/>
      <c r="AH84" s="144"/>
      <c r="AI84" s="146"/>
      <c r="AJ84" s="148"/>
      <c r="AK84" s="144"/>
      <c r="AL84" s="195"/>
      <c r="AM84" s="198"/>
      <c r="AT84" s="142"/>
      <c r="AU84" s="142"/>
      <c r="AV84" s="142"/>
      <c r="AW84" s="142"/>
      <c r="AX84" s="142"/>
      <c r="AY84" s="142"/>
      <c r="AZ84" s="142"/>
    </row>
    <row r="85" spans="1:52" ht="13.5" hidden="1" customHeight="1">
      <c r="A85" s="235"/>
      <c r="B85" s="162"/>
      <c r="C85" s="163"/>
      <c r="D85" s="203"/>
      <c r="E85" s="208"/>
      <c r="F85" s="36"/>
      <c r="G85" s="36"/>
      <c r="H85" s="36"/>
      <c r="I85" s="36"/>
      <c r="J85" s="35" t="str">
        <f>IF(J83&gt;F83,"○","　")</f>
        <v>　</v>
      </c>
      <c r="K85" s="36"/>
      <c r="L85" s="36"/>
      <c r="M85" s="36"/>
      <c r="N85" s="36"/>
      <c r="O85" s="35" t="str">
        <f>IF(O83&gt;K83,"○","　")</f>
        <v>　</v>
      </c>
      <c r="P85" s="213"/>
      <c r="Q85" s="214"/>
      <c r="R85" s="214"/>
      <c r="S85" s="214"/>
      <c r="T85" s="215"/>
      <c r="U85" s="36"/>
      <c r="V85" s="36"/>
      <c r="W85" s="36"/>
      <c r="X85" s="36"/>
      <c r="Y85" s="35" t="str">
        <f>IF(Y83&gt;U83,"○","　")</f>
        <v>　</v>
      </c>
      <c r="Z85" s="36"/>
      <c r="AA85" s="36"/>
      <c r="AB85" s="36"/>
      <c r="AC85" s="36"/>
      <c r="AD85" s="35" t="str">
        <f>IF(AD83&gt;Z83,"○","　")</f>
        <v>　</v>
      </c>
      <c r="AE85" s="186"/>
      <c r="AF85" s="146"/>
      <c r="AG85" s="148"/>
      <c r="AH85" s="144"/>
      <c r="AI85" s="146"/>
      <c r="AJ85" s="148"/>
      <c r="AK85" s="144"/>
      <c r="AL85" s="195"/>
      <c r="AM85" s="198"/>
      <c r="AT85" s="142"/>
      <c r="AU85" s="142"/>
      <c r="AV85" s="142"/>
      <c r="AW85" s="142"/>
      <c r="AX85" s="142"/>
      <c r="AY85" s="142"/>
      <c r="AZ85" s="142"/>
    </row>
    <row r="86" spans="1:52" ht="18" customHeight="1">
      <c r="A86" s="235"/>
      <c r="B86" s="162"/>
      <c r="C86" s="163"/>
      <c r="D86" s="203"/>
      <c r="E86" s="208"/>
      <c r="F86" s="36">
        <f>T74</f>
        <v>15</v>
      </c>
      <c r="G86" s="36" t="str">
        <f>IF(F86&gt;J86,"○","　")</f>
        <v>○</v>
      </c>
      <c r="H86" s="36" t="s">
        <v>119</v>
      </c>
      <c r="I86" s="36" t="str">
        <f>IF(J86&gt;F86,"○","　")</f>
        <v>　</v>
      </c>
      <c r="J86" s="35">
        <f>P74</f>
        <v>6</v>
      </c>
      <c r="K86" s="36">
        <f>T80</f>
        <v>14</v>
      </c>
      <c r="L86" s="36" t="str">
        <f>IF(K86&gt;O86,"○","　")</f>
        <v>　</v>
      </c>
      <c r="M86" s="36" t="s">
        <v>120</v>
      </c>
      <c r="N86" s="36" t="str">
        <f>IF(O86&gt;K86,"○","　")</f>
        <v>○</v>
      </c>
      <c r="O86" s="35">
        <f>P80</f>
        <v>16</v>
      </c>
      <c r="P86" s="213"/>
      <c r="Q86" s="214"/>
      <c r="R86" s="214"/>
      <c r="S86" s="214"/>
      <c r="T86" s="215"/>
      <c r="U86" s="36">
        <f>O15</f>
        <v>15</v>
      </c>
      <c r="V86" s="36" t="str">
        <f>IF(U86&gt;Y86,"○","　")</f>
        <v>○</v>
      </c>
      <c r="W86" s="36" t="s">
        <v>120</v>
      </c>
      <c r="X86" s="36" t="str">
        <f>IF(Y86&gt;U86,"○","　")</f>
        <v>　</v>
      </c>
      <c r="Y86" s="35">
        <f>T15</f>
        <v>13</v>
      </c>
      <c r="Z86" s="36">
        <f>O34</f>
        <v>15</v>
      </c>
      <c r="AA86" s="36" t="str">
        <f>IF(Z86&gt;AD86,"○","　")</f>
        <v>○</v>
      </c>
      <c r="AB86" s="36" t="s">
        <v>120</v>
      </c>
      <c r="AC86" s="36" t="str">
        <f>IF(AD86&gt;Z86,"○","　")</f>
        <v>　</v>
      </c>
      <c r="AD86" s="35">
        <f>T34</f>
        <v>8</v>
      </c>
      <c r="AE86" s="186"/>
      <c r="AF86" s="146"/>
      <c r="AG86" s="148"/>
      <c r="AH86" s="144"/>
      <c r="AI86" s="146"/>
      <c r="AJ86" s="148"/>
      <c r="AK86" s="144"/>
      <c r="AL86" s="195"/>
      <c r="AM86" s="198"/>
      <c r="AT86" s="142"/>
      <c r="AU86" s="142"/>
      <c r="AV86" s="142"/>
      <c r="AW86" s="142"/>
      <c r="AX86" s="142"/>
      <c r="AY86" s="142"/>
      <c r="AZ86" s="142"/>
    </row>
    <row r="87" spans="1:52" ht="18" customHeight="1">
      <c r="A87" s="235"/>
      <c r="B87" s="162"/>
      <c r="C87" s="163"/>
      <c r="D87" s="203"/>
      <c r="E87" s="208"/>
      <c r="F87" s="36">
        <f>T75</f>
        <v>16</v>
      </c>
      <c r="G87" s="36" t="str">
        <f>IF(F87&gt;J87,"○","　")</f>
        <v>○</v>
      </c>
      <c r="H87" s="36" t="s">
        <v>119</v>
      </c>
      <c r="I87" s="36" t="str">
        <f>IF(J87&gt;F87,"○","　")</f>
        <v>　</v>
      </c>
      <c r="J87" s="35">
        <f>P75</f>
        <v>14</v>
      </c>
      <c r="K87" s="36">
        <f>T81</f>
        <v>15</v>
      </c>
      <c r="L87" s="36" t="str">
        <f>IF(K87&gt;O87,"○","　")</f>
        <v>○</v>
      </c>
      <c r="M87" s="36" t="s">
        <v>119</v>
      </c>
      <c r="N87" s="36" t="str">
        <f>IF(O87&gt;K87,"○","　")</f>
        <v>　</v>
      </c>
      <c r="O87" s="35">
        <f>P81</f>
        <v>10</v>
      </c>
      <c r="P87" s="213"/>
      <c r="Q87" s="214"/>
      <c r="R87" s="214"/>
      <c r="S87" s="214"/>
      <c r="T87" s="215"/>
      <c r="U87" s="36">
        <f>O16</f>
        <v>15</v>
      </c>
      <c r="V87" s="36" t="str">
        <f>IF(U87&gt;Y87,"○","　")</f>
        <v>○</v>
      </c>
      <c r="W87" s="36" t="s">
        <v>119</v>
      </c>
      <c r="X87" s="36" t="str">
        <f>IF(Y87&gt;U87,"○","　")</f>
        <v>　</v>
      </c>
      <c r="Y87" s="35">
        <f>T16</f>
        <v>8</v>
      </c>
      <c r="Z87" s="36">
        <f>O35</f>
        <v>15</v>
      </c>
      <c r="AA87" s="36" t="str">
        <f>IF(Z87&gt;AD87,"○","　")</f>
        <v>○</v>
      </c>
      <c r="AB87" s="36" t="s">
        <v>119</v>
      </c>
      <c r="AC87" s="36" t="str">
        <f>IF(AD87&gt;Z87,"○","　")</f>
        <v>　</v>
      </c>
      <c r="AD87" s="35">
        <f>T35</f>
        <v>10</v>
      </c>
      <c r="AE87" s="186"/>
      <c r="AF87" s="146"/>
      <c r="AG87" s="148"/>
      <c r="AH87" s="144">
        <f>SUM(F83,K83,P83,U83,Z83)</f>
        <v>8</v>
      </c>
      <c r="AI87" s="146" t="s">
        <v>119</v>
      </c>
      <c r="AJ87" s="148">
        <f>SUM(J83,O83,T83,Y83,AD83)</f>
        <v>1</v>
      </c>
      <c r="AK87" s="144"/>
      <c r="AL87" s="195"/>
      <c r="AM87" s="198"/>
      <c r="AT87" s="142"/>
      <c r="AU87" s="142"/>
      <c r="AV87" s="142"/>
      <c r="AW87" s="142"/>
      <c r="AX87" s="142"/>
      <c r="AY87" s="142"/>
      <c r="AZ87" s="142"/>
    </row>
    <row r="88" spans="1:52" ht="18" customHeight="1">
      <c r="A88" s="235"/>
      <c r="B88" s="204"/>
      <c r="C88" s="205"/>
      <c r="D88" s="206"/>
      <c r="E88" s="209"/>
      <c r="F88" s="41">
        <f>T76</f>
        <v>0</v>
      </c>
      <c r="G88" s="41" t="str">
        <f>IF(F88&gt;J88,"○","　")</f>
        <v>　</v>
      </c>
      <c r="H88" s="41" t="s">
        <v>119</v>
      </c>
      <c r="I88" s="41" t="str">
        <f>IF(J88&gt;F88,"○","　")</f>
        <v>　</v>
      </c>
      <c r="J88" s="40">
        <f>P76</f>
        <v>0</v>
      </c>
      <c r="K88" s="41">
        <f>T82</f>
        <v>15</v>
      </c>
      <c r="L88" s="41" t="str">
        <f>IF(K88&gt;O88,"○","　")</f>
        <v>○</v>
      </c>
      <c r="M88" s="41" t="s">
        <v>119</v>
      </c>
      <c r="N88" s="41" t="str">
        <f>IF(O88&gt;K88,"○","　")</f>
        <v>　</v>
      </c>
      <c r="O88" s="40">
        <f>P82</f>
        <v>10</v>
      </c>
      <c r="P88" s="216"/>
      <c r="Q88" s="217"/>
      <c r="R88" s="217"/>
      <c r="S88" s="217"/>
      <c r="T88" s="218"/>
      <c r="U88" s="36">
        <f>O17</f>
        <v>0</v>
      </c>
      <c r="V88" s="36" t="str">
        <f>IF(U88&gt;Y88,"○","　")</f>
        <v>　</v>
      </c>
      <c r="W88" s="36" t="s">
        <v>119</v>
      </c>
      <c r="X88" s="36" t="str">
        <f>IF(Y88&gt;U88,"○","　")</f>
        <v>　</v>
      </c>
      <c r="Y88" s="35">
        <f>T17</f>
        <v>0</v>
      </c>
      <c r="Z88" s="36">
        <f>O36</f>
        <v>0</v>
      </c>
      <c r="AA88" s="36" t="str">
        <f>IF(Z88&gt;AD88,"○","　")</f>
        <v>　</v>
      </c>
      <c r="AB88" s="36" t="s">
        <v>119</v>
      </c>
      <c r="AC88" s="36" t="str">
        <f>IF(AD88&gt;Z88,"○","　")</f>
        <v>　</v>
      </c>
      <c r="AD88" s="35">
        <f>T36</f>
        <v>0</v>
      </c>
      <c r="AE88" s="219"/>
      <c r="AF88" s="147"/>
      <c r="AG88" s="149"/>
      <c r="AH88" s="145"/>
      <c r="AI88" s="147"/>
      <c r="AJ88" s="149"/>
      <c r="AK88" s="145"/>
      <c r="AL88" s="220"/>
      <c r="AM88" s="221"/>
      <c r="AT88" s="142"/>
      <c r="AU88" s="142"/>
      <c r="AV88" s="142"/>
      <c r="AW88" s="142"/>
      <c r="AX88" s="142"/>
      <c r="AY88" s="142"/>
      <c r="AZ88" s="142"/>
    </row>
    <row r="89" spans="1:52" ht="18" customHeight="1">
      <c r="A89" s="235"/>
      <c r="B89" s="200" t="str">
        <f>P5</f>
        <v>メビウス</v>
      </c>
      <c r="C89" s="201"/>
      <c r="D89" s="202"/>
      <c r="E89" s="207" t="e">
        <f>IF($CB$133="A",CD138,IF($CB$133="B",CG138,CJ138))</f>
        <v>#REF!</v>
      </c>
      <c r="F89" s="39">
        <f>COUNTIF(G92:G94,"○")</f>
        <v>1</v>
      </c>
      <c r="G89" s="39"/>
      <c r="H89" s="39" t="str">
        <f>W71</f>
        <v>⑨</v>
      </c>
      <c r="I89" s="39"/>
      <c r="J89" s="38">
        <f>COUNTIF(I92:I94,"○")</f>
        <v>2</v>
      </c>
      <c r="K89" s="39">
        <f>COUNTIF(L92:L94,"○")</f>
        <v>1</v>
      </c>
      <c r="L89" s="39"/>
      <c r="M89" s="39" t="str">
        <f>W77</f>
        <v>⑦</v>
      </c>
      <c r="N89" s="39"/>
      <c r="O89" s="38">
        <f>COUNTIF(N92:N94,"○")</f>
        <v>2</v>
      </c>
      <c r="P89" s="39">
        <f>COUNTIF(Q92:Q94,"○")</f>
        <v>0</v>
      </c>
      <c r="Q89" s="39"/>
      <c r="R89" s="39" t="str">
        <f>W83</f>
        <v>②</v>
      </c>
      <c r="S89" s="39"/>
      <c r="T89" s="38">
        <f>COUNTIF(S92:S94,"○")</f>
        <v>2</v>
      </c>
      <c r="U89" s="210"/>
      <c r="V89" s="211"/>
      <c r="W89" s="211"/>
      <c r="X89" s="211"/>
      <c r="Y89" s="212"/>
      <c r="Z89" s="39">
        <f>COUNTIF(AA92:AA94,"○")</f>
        <v>0</v>
      </c>
      <c r="AA89" s="39"/>
      <c r="AB89" s="39" t="s">
        <v>121</v>
      </c>
      <c r="AC89" s="39"/>
      <c r="AD89" s="38">
        <f>COUNTIF(AC92:AC94,"○")</f>
        <v>2</v>
      </c>
      <c r="AE89" s="185">
        <f>COUNTIF(F90:AD90,"○")</f>
        <v>0</v>
      </c>
      <c r="AF89" s="188" t="s">
        <v>119</v>
      </c>
      <c r="AG89" s="190">
        <f>COUNTIF(J91:AD91,"○")</f>
        <v>4</v>
      </c>
      <c r="AH89" s="192">
        <f>IF(AJ93=0,10,AH93/AJ93)</f>
        <v>0.25</v>
      </c>
      <c r="AI89" s="188"/>
      <c r="AJ89" s="190"/>
      <c r="AK89" s="192"/>
      <c r="AL89" s="194">
        <f>SUM(F92:F94,K92:K94,P92:P94,Z92:Z94)/SUM(J92:J94,O92:O94,T92:T94,AD92:AD94)</f>
        <v>0.78767123287671237</v>
      </c>
      <c r="AM89" s="197">
        <f>IF(AO$109=AO$108,RANK(AY89,AY$71:AY$100,0),"")</f>
        <v>5</v>
      </c>
      <c r="AO89" s="28">
        <f>SUM(AE89:AG94)</f>
        <v>4</v>
      </c>
      <c r="AP89" s="28">
        <f>AQ89-AR89</f>
        <v>0</v>
      </c>
      <c r="AQ89" s="28">
        <f>SUM(F89:AD89)</f>
        <v>10</v>
      </c>
      <c r="AR89" s="28">
        <f>SUM(AH93:AJ94)</f>
        <v>10</v>
      </c>
      <c r="AT89" s="142">
        <f>RANK(AE89,AE$71:AE$100,1)</f>
        <v>1</v>
      </c>
      <c r="AU89" s="142">
        <f>RANK(AZ89,AZ$71:AZ$100,1)</f>
        <v>1</v>
      </c>
      <c r="AV89" s="142">
        <f>RANK(AL89,AL$71:AL$100,1)</f>
        <v>1</v>
      </c>
      <c r="AW89" s="142">
        <f>AT89*100</f>
        <v>100</v>
      </c>
      <c r="AX89" s="142">
        <f>AU89*10</f>
        <v>10</v>
      </c>
      <c r="AY89" s="142">
        <f>SUM(AV89:AX94)</f>
        <v>111</v>
      </c>
      <c r="AZ89" s="142">
        <f>AH89-AJ89</f>
        <v>0.25</v>
      </c>
    </row>
    <row r="90" spans="1:52" ht="13.5" hidden="1" customHeight="1">
      <c r="A90" s="235"/>
      <c r="B90" s="162"/>
      <c r="C90" s="163"/>
      <c r="D90" s="203"/>
      <c r="E90" s="208"/>
      <c r="F90" s="36" t="str">
        <f>IF(F89&gt;J89,"○","　")</f>
        <v>　</v>
      </c>
      <c r="G90" s="36"/>
      <c r="H90" s="36"/>
      <c r="I90" s="36"/>
      <c r="J90" s="35"/>
      <c r="K90" s="36" t="str">
        <f>IF(K89&gt;O89,"○","　")</f>
        <v>　</v>
      </c>
      <c r="L90" s="36"/>
      <c r="M90" s="36"/>
      <c r="N90" s="36"/>
      <c r="O90" s="35"/>
      <c r="P90" s="36" t="str">
        <f>IF(P89&gt;T89,"○","　")</f>
        <v>　</v>
      </c>
      <c r="Q90" s="36"/>
      <c r="R90" s="36"/>
      <c r="S90" s="36"/>
      <c r="T90" s="35"/>
      <c r="U90" s="213"/>
      <c r="V90" s="214"/>
      <c r="W90" s="214"/>
      <c r="X90" s="214"/>
      <c r="Y90" s="215"/>
      <c r="Z90" s="36" t="str">
        <f>IF(Z89&gt;AD89,"○","　")</f>
        <v>　</v>
      </c>
      <c r="AA90" s="36"/>
      <c r="AB90" s="36"/>
      <c r="AC90" s="36"/>
      <c r="AD90" s="35"/>
      <c r="AE90" s="186"/>
      <c r="AF90" s="146"/>
      <c r="AG90" s="148"/>
      <c r="AH90" s="144"/>
      <c r="AI90" s="146"/>
      <c r="AJ90" s="148"/>
      <c r="AK90" s="144"/>
      <c r="AL90" s="195"/>
      <c r="AM90" s="198"/>
      <c r="AT90" s="142"/>
      <c r="AU90" s="142"/>
      <c r="AV90" s="142"/>
      <c r="AW90" s="142"/>
      <c r="AX90" s="142"/>
      <c r="AY90" s="142"/>
      <c r="AZ90" s="142"/>
    </row>
    <row r="91" spans="1:52" ht="13.5" hidden="1" customHeight="1">
      <c r="A91" s="235"/>
      <c r="B91" s="162"/>
      <c r="C91" s="163"/>
      <c r="D91" s="203"/>
      <c r="E91" s="208"/>
      <c r="F91" s="36"/>
      <c r="G91" s="36"/>
      <c r="H91" s="36"/>
      <c r="I91" s="36"/>
      <c r="J91" s="35" t="str">
        <f>IF(J89&gt;F89,"○","　")</f>
        <v>○</v>
      </c>
      <c r="K91" s="36"/>
      <c r="L91" s="36"/>
      <c r="M91" s="36"/>
      <c r="N91" s="36"/>
      <c r="O91" s="35" t="str">
        <f>IF(O89&gt;K89,"○","　")</f>
        <v>○</v>
      </c>
      <c r="P91" s="36"/>
      <c r="Q91" s="36"/>
      <c r="R91" s="36"/>
      <c r="S91" s="36"/>
      <c r="T91" s="35" t="str">
        <f>IF(T89&gt;P89,"○","　")</f>
        <v>○</v>
      </c>
      <c r="U91" s="213"/>
      <c r="V91" s="214"/>
      <c r="W91" s="214"/>
      <c r="X91" s="214"/>
      <c r="Y91" s="215"/>
      <c r="Z91" s="36"/>
      <c r="AA91" s="36"/>
      <c r="AB91" s="36"/>
      <c r="AC91" s="36"/>
      <c r="AD91" s="35" t="str">
        <f>IF(AD89&gt;Z89,"○","　")</f>
        <v>○</v>
      </c>
      <c r="AE91" s="186"/>
      <c r="AF91" s="146"/>
      <c r="AG91" s="148"/>
      <c r="AH91" s="144"/>
      <c r="AI91" s="146"/>
      <c r="AJ91" s="148"/>
      <c r="AK91" s="144"/>
      <c r="AL91" s="195"/>
      <c r="AM91" s="198"/>
      <c r="AT91" s="142"/>
      <c r="AU91" s="142"/>
      <c r="AV91" s="142"/>
      <c r="AW91" s="142"/>
      <c r="AX91" s="142"/>
      <c r="AY91" s="142"/>
      <c r="AZ91" s="142"/>
    </row>
    <row r="92" spans="1:52" ht="18" customHeight="1">
      <c r="A92" s="235"/>
      <c r="B92" s="162"/>
      <c r="C92" s="163"/>
      <c r="D92" s="203"/>
      <c r="E92" s="208"/>
      <c r="F92" s="36">
        <f>Y74</f>
        <v>15</v>
      </c>
      <c r="G92" s="36" t="str">
        <f>IF(F92&gt;J92,"○","　")</f>
        <v>○</v>
      </c>
      <c r="H92" s="36" t="s">
        <v>119</v>
      </c>
      <c r="I92" s="36" t="str">
        <f>IF(J92&gt;F92,"○","　")</f>
        <v>　</v>
      </c>
      <c r="J92" s="35">
        <f>U74</f>
        <v>12</v>
      </c>
      <c r="K92" s="36">
        <f>Y80</f>
        <v>10</v>
      </c>
      <c r="L92" s="36" t="str">
        <f>IF(K92&gt;O92,"○","　")</f>
        <v>　</v>
      </c>
      <c r="M92" s="36" t="s">
        <v>120</v>
      </c>
      <c r="N92" s="36" t="str">
        <f>IF(O92&gt;K92,"○","　")</f>
        <v>○</v>
      </c>
      <c r="O92" s="35">
        <f>U80</f>
        <v>15</v>
      </c>
      <c r="P92" s="36">
        <f>Y86</f>
        <v>13</v>
      </c>
      <c r="Q92" s="36" t="str">
        <f>IF(P92&gt;T92,"○","　")</f>
        <v>　</v>
      </c>
      <c r="R92" s="36" t="s">
        <v>120</v>
      </c>
      <c r="S92" s="36" t="str">
        <f>IF(T92&gt;P92,"○","　")</f>
        <v>○</v>
      </c>
      <c r="T92" s="35">
        <f>U86</f>
        <v>15</v>
      </c>
      <c r="U92" s="213"/>
      <c r="V92" s="214"/>
      <c r="W92" s="214"/>
      <c r="X92" s="214"/>
      <c r="Y92" s="215"/>
      <c r="Z92" s="36">
        <f>O24</f>
        <v>7</v>
      </c>
      <c r="AA92" s="36" t="str">
        <f>IF(Z92&gt;AD92,"○","　")</f>
        <v>　</v>
      </c>
      <c r="AB92" s="36" t="s">
        <v>120</v>
      </c>
      <c r="AC92" s="36" t="str">
        <f>IF(AD92&gt;Z92,"○","　")</f>
        <v>○</v>
      </c>
      <c r="AD92" s="35">
        <f>T24</f>
        <v>15</v>
      </c>
      <c r="AE92" s="186"/>
      <c r="AF92" s="146"/>
      <c r="AG92" s="148"/>
      <c r="AH92" s="144"/>
      <c r="AI92" s="146"/>
      <c r="AJ92" s="148"/>
      <c r="AK92" s="144"/>
      <c r="AL92" s="195"/>
      <c r="AM92" s="198"/>
      <c r="AT92" s="142"/>
      <c r="AU92" s="142"/>
      <c r="AV92" s="142"/>
      <c r="AW92" s="142"/>
      <c r="AX92" s="142"/>
      <c r="AY92" s="142"/>
      <c r="AZ92" s="142"/>
    </row>
    <row r="93" spans="1:52" ht="18" customHeight="1">
      <c r="A93" s="235"/>
      <c r="B93" s="162"/>
      <c r="C93" s="163"/>
      <c r="D93" s="203"/>
      <c r="E93" s="208"/>
      <c r="F93" s="36">
        <f>Y75</f>
        <v>11</v>
      </c>
      <c r="G93" s="36" t="str">
        <f>IF(F93&gt;J93,"○","　")</f>
        <v>　</v>
      </c>
      <c r="H93" s="36" t="s">
        <v>119</v>
      </c>
      <c r="I93" s="36" t="str">
        <f>IF(J93&gt;F93,"○","　")</f>
        <v>○</v>
      </c>
      <c r="J93" s="35">
        <f>U75</f>
        <v>15</v>
      </c>
      <c r="K93" s="36">
        <f>Y81</f>
        <v>16</v>
      </c>
      <c r="L93" s="36" t="str">
        <f>IF(K93&gt;O93,"○","　")</f>
        <v>○</v>
      </c>
      <c r="M93" s="36" t="s">
        <v>119</v>
      </c>
      <c r="N93" s="36" t="str">
        <f>IF(O93&gt;K93,"○","　")</f>
        <v>　</v>
      </c>
      <c r="O93" s="35">
        <f>U81</f>
        <v>14</v>
      </c>
      <c r="P93" s="36">
        <f>Y87</f>
        <v>8</v>
      </c>
      <c r="Q93" s="36" t="str">
        <f>IF(P93&gt;T93,"○","　")</f>
        <v>　</v>
      </c>
      <c r="R93" s="36" t="s">
        <v>119</v>
      </c>
      <c r="S93" s="36" t="str">
        <f>IF(T93&gt;P93,"○","　")</f>
        <v>○</v>
      </c>
      <c r="T93" s="35">
        <f>U87</f>
        <v>15</v>
      </c>
      <c r="U93" s="213"/>
      <c r="V93" s="214"/>
      <c r="W93" s="214"/>
      <c r="X93" s="214"/>
      <c r="Y93" s="215"/>
      <c r="Z93" s="36">
        <f>O25</f>
        <v>12</v>
      </c>
      <c r="AA93" s="36" t="str">
        <f>IF(Z93&gt;AD93,"○","　")</f>
        <v>　</v>
      </c>
      <c r="AB93" s="36" t="s">
        <v>119</v>
      </c>
      <c r="AC93" s="36" t="str">
        <f>IF(AD93&gt;Z93,"○","　")</f>
        <v>○</v>
      </c>
      <c r="AD93" s="35">
        <f>T25</f>
        <v>15</v>
      </c>
      <c r="AE93" s="186"/>
      <c r="AF93" s="146"/>
      <c r="AG93" s="148"/>
      <c r="AH93" s="144">
        <f>SUM(F89,K89,P89,U89,Z89)</f>
        <v>2</v>
      </c>
      <c r="AI93" s="146" t="s">
        <v>119</v>
      </c>
      <c r="AJ93" s="148">
        <f>SUM(J89,O89,T89,Y89,AD89)</f>
        <v>8</v>
      </c>
      <c r="AK93" s="144"/>
      <c r="AL93" s="195"/>
      <c r="AM93" s="198"/>
      <c r="AT93" s="142"/>
      <c r="AU93" s="142"/>
      <c r="AV93" s="142"/>
      <c r="AW93" s="142"/>
      <c r="AX93" s="142"/>
      <c r="AY93" s="142"/>
      <c r="AZ93" s="142"/>
    </row>
    <row r="94" spans="1:52" ht="18" customHeight="1">
      <c r="A94" s="235"/>
      <c r="B94" s="204"/>
      <c r="C94" s="205"/>
      <c r="D94" s="206"/>
      <c r="E94" s="209"/>
      <c r="F94" s="41">
        <f>Y76</f>
        <v>11</v>
      </c>
      <c r="G94" s="41" t="str">
        <f>IF(F94&gt;J94,"○","　")</f>
        <v>　</v>
      </c>
      <c r="H94" s="41" t="s">
        <v>119</v>
      </c>
      <c r="I94" s="41" t="str">
        <f>IF(J94&gt;F94,"○","　")</f>
        <v>○</v>
      </c>
      <c r="J94" s="40">
        <f>U76</f>
        <v>15</v>
      </c>
      <c r="K94" s="41">
        <f>Y82</f>
        <v>12</v>
      </c>
      <c r="L94" s="41" t="str">
        <f>IF(K94&gt;O94,"○","　")</f>
        <v>　</v>
      </c>
      <c r="M94" s="41" t="s">
        <v>119</v>
      </c>
      <c r="N94" s="41" t="str">
        <f>IF(O94&gt;K94,"○","　")</f>
        <v>○</v>
      </c>
      <c r="O94" s="40">
        <f>U82</f>
        <v>15</v>
      </c>
      <c r="P94" s="41">
        <f>Y88</f>
        <v>0</v>
      </c>
      <c r="Q94" s="41" t="str">
        <f>IF(P94&gt;T94,"○","　")</f>
        <v>　</v>
      </c>
      <c r="R94" s="41" t="s">
        <v>119</v>
      </c>
      <c r="S94" s="41" t="str">
        <f>IF(T94&gt;P94,"○","　")</f>
        <v>　</v>
      </c>
      <c r="T94" s="40">
        <f>U88</f>
        <v>0</v>
      </c>
      <c r="U94" s="216"/>
      <c r="V94" s="217"/>
      <c r="W94" s="217"/>
      <c r="X94" s="217"/>
      <c r="Y94" s="218"/>
      <c r="Z94" s="36">
        <f>O26</f>
        <v>0</v>
      </c>
      <c r="AA94" s="36" t="str">
        <f>IF(Z94&gt;AD94,"○","　")</f>
        <v>　</v>
      </c>
      <c r="AB94" s="36" t="s">
        <v>119</v>
      </c>
      <c r="AC94" s="36" t="str">
        <f>IF(AD94&gt;Z94,"○","　")</f>
        <v>　</v>
      </c>
      <c r="AD94" s="35">
        <f>T26</f>
        <v>0</v>
      </c>
      <c r="AE94" s="219"/>
      <c r="AF94" s="147"/>
      <c r="AG94" s="149"/>
      <c r="AH94" s="145"/>
      <c r="AI94" s="147"/>
      <c r="AJ94" s="149"/>
      <c r="AK94" s="145"/>
      <c r="AL94" s="220"/>
      <c r="AM94" s="221"/>
      <c r="AT94" s="142"/>
      <c r="AU94" s="142"/>
      <c r="AV94" s="142"/>
      <c r="AW94" s="142"/>
      <c r="AX94" s="142"/>
      <c r="AY94" s="142"/>
      <c r="AZ94" s="142"/>
    </row>
    <row r="95" spans="1:52" ht="18" customHeight="1">
      <c r="A95" s="235"/>
      <c r="B95" s="222" t="str">
        <f>P6</f>
        <v>ＴＥＩＤＡ</v>
      </c>
      <c r="C95" s="130"/>
      <c r="D95" s="223"/>
      <c r="E95" s="208" t="e">
        <f>IF($CB$133="A",CD139,IF($CB$133="B",CG139,CJ139))</f>
        <v>#REF!</v>
      </c>
      <c r="F95" s="39">
        <f>COUNTIF(G98:G100,"○")</f>
        <v>1</v>
      </c>
      <c r="G95" s="39"/>
      <c r="H95" s="39" t="str">
        <f>AB71</f>
        <v>③</v>
      </c>
      <c r="I95" s="39"/>
      <c r="J95" s="38">
        <f>COUNTIF(I98:I100,"○")</f>
        <v>2</v>
      </c>
      <c r="K95" s="39">
        <f>COUNTIF(L98:L100,"○")</f>
        <v>1</v>
      </c>
      <c r="L95" s="39"/>
      <c r="M95" s="39" t="str">
        <f>AB77</f>
        <v>⑩</v>
      </c>
      <c r="N95" s="39"/>
      <c r="O95" s="38">
        <f>COUNTIF(N98:N100,"○")</f>
        <v>2</v>
      </c>
      <c r="P95" s="39">
        <f>COUNTIF(Q98:Q100,"○")</f>
        <v>0</v>
      </c>
      <c r="Q95" s="39"/>
      <c r="R95" s="39" t="str">
        <f>AB83</f>
        <v>⑧</v>
      </c>
      <c r="S95" s="39"/>
      <c r="T95" s="38">
        <f>COUNTIF(S98:S100,"○")</f>
        <v>2</v>
      </c>
      <c r="U95" s="39">
        <f>COUNTIF(V98:V100,"○")</f>
        <v>2</v>
      </c>
      <c r="V95" s="39"/>
      <c r="W95" s="39" t="str">
        <f>AB89</f>
        <v>⑤</v>
      </c>
      <c r="X95" s="39"/>
      <c r="Y95" s="38">
        <f>COUNTIF(X98:X100,"○")</f>
        <v>0</v>
      </c>
      <c r="Z95" s="210"/>
      <c r="AA95" s="211"/>
      <c r="AB95" s="211"/>
      <c r="AC95" s="211"/>
      <c r="AD95" s="244"/>
      <c r="AE95" s="185">
        <f>COUNTIF(F96:AD96,"○")</f>
        <v>1</v>
      </c>
      <c r="AF95" s="188" t="s">
        <v>119</v>
      </c>
      <c r="AG95" s="190">
        <f>COUNTIF(J97:AD97,"○")</f>
        <v>3</v>
      </c>
      <c r="AH95" s="192">
        <f>IF(AJ99=0,10,AH99/AJ99)</f>
        <v>0.66666666666666663</v>
      </c>
      <c r="AI95" s="188"/>
      <c r="AJ95" s="190"/>
      <c r="AK95" s="192"/>
      <c r="AL95" s="194">
        <f>SUM(F98:F100,K98:K100,P98:P100,U98:U100,Z98:Z100)/SUM(J98:J100,O98:O100,T98:T100,Y98:Y100,AD98:AD100)</f>
        <v>0.97058823529411764</v>
      </c>
      <c r="AM95" s="197">
        <f>IF(AO$109=AO$108,RANK(AY95,AY$71:AY$100,0),"")</f>
        <v>4</v>
      </c>
      <c r="AO95" s="28">
        <f>SUM(AE95:AG100)</f>
        <v>4</v>
      </c>
      <c r="AP95" s="28">
        <f>AQ95-AR95</f>
        <v>0</v>
      </c>
      <c r="AQ95" s="28">
        <f>SUM(F95:AD95)</f>
        <v>10</v>
      </c>
      <c r="AR95" s="28">
        <f>SUM(AH99:AJ100)</f>
        <v>10</v>
      </c>
      <c r="AT95" s="142">
        <f>RANK(AE95,AE$71:AE$100,1)</f>
        <v>2</v>
      </c>
      <c r="AU95" s="142">
        <f>RANK(AZ95,AZ$71:AZ$100,1)</f>
        <v>2</v>
      </c>
      <c r="AV95" s="142">
        <f>RANK(AL95,AL$71:AL$100,1)</f>
        <v>3</v>
      </c>
      <c r="AW95" s="142">
        <f>AT95*100</f>
        <v>200</v>
      </c>
      <c r="AX95" s="142">
        <f>AU95*10</f>
        <v>20</v>
      </c>
      <c r="AY95" s="142">
        <f>SUM(AV95:AX100)</f>
        <v>223</v>
      </c>
      <c r="AZ95" s="142">
        <f>AH95-AJ95</f>
        <v>0.66666666666666663</v>
      </c>
    </row>
    <row r="96" spans="1:52" ht="13.5" hidden="1" customHeight="1">
      <c r="A96" s="235"/>
      <c r="B96" s="224"/>
      <c r="C96" s="133"/>
      <c r="D96" s="174"/>
      <c r="E96" s="208"/>
      <c r="F96" s="36" t="str">
        <f>IF(F95&gt;J95,"○","　")</f>
        <v>　</v>
      </c>
      <c r="G96" s="36"/>
      <c r="H96" s="36"/>
      <c r="I96" s="36"/>
      <c r="J96" s="35"/>
      <c r="K96" s="36" t="str">
        <f>IF(K95&gt;O95,"○","　")</f>
        <v>　</v>
      </c>
      <c r="L96" s="36"/>
      <c r="M96" s="36"/>
      <c r="N96" s="36"/>
      <c r="O96" s="35"/>
      <c r="P96" s="36" t="str">
        <f>IF(P95&gt;T95,"○","　")</f>
        <v>　</v>
      </c>
      <c r="Q96" s="36"/>
      <c r="R96" s="36"/>
      <c r="S96" s="36"/>
      <c r="T96" s="35"/>
      <c r="U96" s="36" t="str">
        <f>IF(U95&gt;Y95,"○","　")</f>
        <v>○</v>
      </c>
      <c r="V96" s="36"/>
      <c r="W96" s="36"/>
      <c r="X96" s="36"/>
      <c r="Y96" s="35"/>
      <c r="Z96" s="213"/>
      <c r="AA96" s="214"/>
      <c r="AB96" s="214"/>
      <c r="AC96" s="214"/>
      <c r="AD96" s="245"/>
      <c r="AE96" s="186"/>
      <c r="AF96" s="146"/>
      <c r="AG96" s="148"/>
      <c r="AH96" s="144"/>
      <c r="AI96" s="146"/>
      <c r="AJ96" s="148"/>
      <c r="AK96" s="144"/>
      <c r="AL96" s="195"/>
      <c r="AM96" s="198"/>
      <c r="AT96" s="142"/>
      <c r="AU96" s="142"/>
      <c r="AV96" s="142"/>
      <c r="AW96" s="142"/>
      <c r="AX96" s="142"/>
      <c r="AY96" s="142"/>
      <c r="AZ96" s="142"/>
    </row>
    <row r="97" spans="1:52" ht="13.5" hidden="1" customHeight="1">
      <c r="A97" s="235"/>
      <c r="B97" s="224"/>
      <c r="C97" s="133"/>
      <c r="D97" s="174"/>
      <c r="E97" s="208"/>
      <c r="F97" s="36"/>
      <c r="G97" s="36"/>
      <c r="H97" s="36"/>
      <c r="I97" s="36"/>
      <c r="J97" s="35" t="str">
        <f>IF(J95&gt;F95,"○","　")</f>
        <v>○</v>
      </c>
      <c r="K97" s="36"/>
      <c r="L97" s="36"/>
      <c r="M97" s="36"/>
      <c r="N97" s="36"/>
      <c r="O97" s="35" t="str">
        <f>IF(O95&gt;K95,"○","　")</f>
        <v>○</v>
      </c>
      <c r="P97" s="36"/>
      <c r="Q97" s="36"/>
      <c r="R97" s="36"/>
      <c r="S97" s="36"/>
      <c r="T97" s="35" t="str">
        <f>IF(T95&gt;P95,"○","　")</f>
        <v>○</v>
      </c>
      <c r="U97" s="36"/>
      <c r="V97" s="36"/>
      <c r="W97" s="36"/>
      <c r="X97" s="36"/>
      <c r="Y97" s="35" t="str">
        <f>IF(Y95&gt;U95,"○","　")</f>
        <v>　</v>
      </c>
      <c r="Z97" s="213"/>
      <c r="AA97" s="214"/>
      <c r="AB97" s="214"/>
      <c r="AC97" s="214"/>
      <c r="AD97" s="245"/>
      <c r="AE97" s="186"/>
      <c r="AF97" s="146"/>
      <c r="AG97" s="148"/>
      <c r="AH97" s="144"/>
      <c r="AI97" s="146"/>
      <c r="AJ97" s="148"/>
      <c r="AK97" s="144"/>
      <c r="AL97" s="195"/>
      <c r="AM97" s="198"/>
      <c r="AT97" s="142"/>
      <c r="AU97" s="142"/>
      <c r="AV97" s="142"/>
      <c r="AW97" s="142"/>
      <c r="AX97" s="142"/>
      <c r="AY97" s="142"/>
      <c r="AZ97" s="142"/>
    </row>
    <row r="98" spans="1:52" ht="18" customHeight="1">
      <c r="A98" s="235"/>
      <c r="B98" s="224"/>
      <c r="C98" s="133"/>
      <c r="D98" s="174"/>
      <c r="E98" s="208"/>
      <c r="F98" s="36">
        <f>AD74</f>
        <v>12</v>
      </c>
      <c r="G98" s="36" t="str">
        <f>IF(F98&gt;J98,"○","　")</f>
        <v>　</v>
      </c>
      <c r="H98" s="36" t="s">
        <v>120</v>
      </c>
      <c r="I98" s="36" t="str">
        <f>IF(J98&gt;F98,"○","　")</f>
        <v>○</v>
      </c>
      <c r="J98" s="35">
        <f>Z74</f>
        <v>15</v>
      </c>
      <c r="K98" s="36">
        <f>AD80</f>
        <v>16</v>
      </c>
      <c r="L98" s="36" t="str">
        <f>IF(K98&gt;O98,"○","　")</f>
        <v>　</v>
      </c>
      <c r="M98" s="36" t="s">
        <v>120</v>
      </c>
      <c r="N98" s="36" t="str">
        <f>IF(O98&gt;K98,"○","　")</f>
        <v>○</v>
      </c>
      <c r="O98" s="35">
        <f>Z80</f>
        <v>17</v>
      </c>
      <c r="P98" s="36">
        <f>AD86</f>
        <v>8</v>
      </c>
      <c r="Q98" s="36" t="str">
        <f>IF(P98&gt;T98,"○","　")</f>
        <v>　</v>
      </c>
      <c r="R98" s="36" t="s">
        <v>120</v>
      </c>
      <c r="S98" s="36" t="str">
        <f>IF(T98&gt;P98,"○","　")</f>
        <v>○</v>
      </c>
      <c r="T98" s="35">
        <f>Z86</f>
        <v>15</v>
      </c>
      <c r="U98" s="36">
        <f>AD92</f>
        <v>15</v>
      </c>
      <c r="V98" s="36" t="str">
        <f>IF(U98&gt;Y98,"○","　")</f>
        <v>○</v>
      </c>
      <c r="W98" s="36" t="s">
        <v>120</v>
      </c>
      <c r="X98" s="36" t="str">
        <f>IF(Y98&gt;U98,"○","　")</f>
        <v>　</v>
      </c>
      <c r="Y98" s="35">
        <f>Z92</f>
        <v>7</v>
      </c>
      <c r="Z98" s="213"/>
      <c r="AA98" s="214"/>
      <c r="AB98" s="214"/>
      <c r="AC98" s="214"/>
      <c r="AD98" s="245"/>
      <c r="AE98" s="186"/>
      <c r="AF98" s="146"/>
      <c r="AG98" s="148"/>
      <c r="AH98" s="144"/>
      <c r="AI98" s="146"/>
      <c r="AJ98" s="148"/>
      <c r="AK98" s="144"/>
      <c r="AL98" s="195"/>
      <c r="AM98" s="198"/>
      <c r="AT98" s="142"/>
      <c r="AU98" s="142"/>
      <c r="AV98" s="142"/>
      <c r="AW98" s="142"/>
      <c r="AX98" s="142"/>
      <c r="AY98" s="142"/>
      <c r="AZ98" s="142"/>
    </row>
    <row r="99" spans="1:52" ht="18" customHeight="1">
      <c r="A99" s="235"/>
      <c r="B99" s="224"/>
      <c r="C99" s="133"/>
      <c r="D99" s="174"/>
      <c r="E99" s="208"/>
      <c r="F99" s="36">
        <f>AD75</f>
        <v>15</v>
      </c>
      <c r="G99" s="36" t="str">
        <f>IF(F99&gt;J99,"○","　")</f>
        <v>○</v>
      </c>
      <c r="H99" s="36" t="s">
        <v>119</v>
      </c>
      <c r="I99" s="36" t="str">
        <f>IF(J99&gt;F99,"○","　")</f>
        <v>　</v>
      </c>
      <c r="J99" s="35">
        <f>Z75</f>
        <v>12</v>
      </c>
      <c r="K99" s="36">
        <f>AD81</f>
        <v>15</v>
      </c>
      <c r="L99" s="36" t="str">
        <f>IF(K99&gt;O99,"○","　")</f>
        <v>○</v>
      </c>
      <c r="M99" s="36" t="s">
        <v>119</v>
      </c>
      <c r="N99" s="36" t="str">
        <f>IF(O99&gt;K99,"○","　")</f>
        <v>　</v>
      </c>
      <c r="O99" s="35">
        <f>Z81</f>
        <v>13</v>
      </c>
      <c r="P99" s="36">
        <f>AD87</f>
        <v>10</v>
      </c>
      <c r="Q99" s="36" t="str">
        <f>IF(P99&gt;T99,"○","　")</f>
        <v>　</v>
      </c>
      <c r="R99" s="36" t="s">
        <v>119</v>
      </c>
      <c r="S99" s="36" t="str">
        <f>IF(T99&gt;P99,"○","　")</f>
        <v>○</v>
      </c>
      <c r="T99" s="35">
        <f>Z87</f>
        <v>15</v>
      </c>
      <c r="U99" s="36">
        <f>AD93</f>
        <v>15</v>
      </c>
      <c r="V99" s="36" t="str">
        <f>IF(U99&gt;Y99,"○","　")</f>
        <v>○</v>
      </c>
      <c r="W99" s="36" t="s">
        <v>119</v>
      </c>
      <c r="X99" s="36" t="str">
        <f>IF(Y99&gt;U99,"○","　")</f>
        <v>　</v>
      </c>
      <c r="Y99" s="35">
        <f>Z93</f>
        <v>12</v>
      </c>
      <c r="Z99" s="213"/>
      <c r="AA99" s="214"/>
      <c r="AB99" s="214"/>
      <c r="AC99" s="214"/>
      <c r="AD99" s="245"/>
      <c r="AE99" s="186"/>
      <c r="AF99" s="146"/>
      <c r="AG99" s="148"/>
      <c r="AH99" s="144">
        <f>SUM(F95,K95,P95,U95,Z95)</f>
        <v>4</v>
      </c>
      <c r="AI99" s="146" t="s">
        <v>119</v>
      </c>
      <c r="AJ99" s="148">
        <f>SUM(J95,O95,T95,Y95,AD95)</f>
        <v>6</v>
      </c>
      <c r="AK99" s="144"/>
      <c r="AL99" s="195"/>
      <c r="AM99" s="198"/>
      <c r="AT99" s="142"/>
      <c r="AU99" s="142"/>
      <c r="AV99" s="142"/>
      <c r="AW99" s="142"/>
      <c r="AX99" s="142"/>
      <c r="AY99" s="142"/>
      <c r="AZ99" s="142"/>
    </row>
    <row r="100" spans="1:52" ht="18" customHeight="1" thickBot="1">
      <c r="A100" s="235"/>
      <c r="B100" s="225"/>
      <c r="C100" s="176"/>
      <c r="D100" s="177"/>
      <c r="E100" s="226"/>
      <c r="F100" s="34">
        <f>AD76</f>
        <v>13</v>
      </c>
      <c r="G100" s="34" t="str">
        <f>IF(F100&gt;J100,"○","　")</f>
        <v>　</v>
      </c>
      <c r="H100" s="34" t="s">
        <v>119</v>
      </c>
      <c r="I100" s="34" t="str">
        <f>IF(J100&gt;F100,"○","　")</f>
        <v>○</v>
      </c>
      <c r="J100" s="33">
        <f>Z76</f>
        <v>15</v>
      </c>
      <c r="K100" s="34">
        <f>AD82</f>
        <v>13</v>
      </c>
      <c r="L100" s="34" t="str">
        <f>IF(K100&gt;O100,"○","　")</f>
        <v>　</v>
      </c>
      <c r="M100" s="34" t="s">
        <v>119</v>
      </c>
      <c r="N100" s="34" t="str">
        <f>IF(O100&gt;K100,"○","　")</f>
        <v>○</v>
      </c>
      <c r="O100" s="33">
        <f>Z82</f>
        <v>15</v>
      </c>
      <c r="P100" s="34">
        <f>AD88</f>
        <v>0</v>
      </c>
      <c r="Q100" s="34" t="str">
        <f>IF(P100&gt;T100,"○","　")</f>
        <v>　</v>
      </c>
      <c r="R100" s="34" t="s">
        <v>119</v>
      </c>
      <c r="S100" s="34" t="str">
        <f>IF(T100&gt;P100,"○","　")</f>
        <v>　</v>
      </c>
      <c r="T100" s="33">
        <f>Z88</f>
        <v>0</v>
      </c>
      <c r="U100" s="34">
        <f>AD94</f>
        <v>0</v>
      </c>
      <c r="V100" s="34" t="str">
        <f>IF(U100&gt;Y100,"○","　")</f>
        <v>　</v>
      </c>
      <c r="W100" s="34" t="s">
        <v>119</v>
      </c>
      <c r="X100" s="34" t="str">
        <f>IF(Y100&gt;U100,"○","　")</f>
        <v>　</v>
      </c>
      <c r="Y100" s="33">
        <f>Z94</f>
        <v>0</v>
      </c>
      <c r="Z100" s="246"/>
      <c r="AA100" s="247"/>
      <c r="AB100" s="247"/>
      <c r="AC100" s="247"/>
      <c r="AD100" s="248"/>
      <c r="AE100" s="187"/>
      <c r="AF100" s="189"/>
      <c r="AG100" s="191"/>
      <c r="AH100" s="193"/>
      <c r="AI100" s="189"/>
      <c r="AJ100" s="191"/>
      <c r="AK100" s="193"/>
      <c r="AL100" s="196"/>
      <c r="AM100" s="199"/>
      <c r="AT100" s="142"/>
      <c r="AU100" s="142"/>
      <c r="AV100" s="142"/>
      <c r="AW100" s="142"/>
      <c r="AX100" s="142"/>
      <c r="AY100" s="142"/>
      <c r="AZ100" s="142"/>
    </row>
    <row r="101" spans="1:52" ht="13.5" customHeight="1">
      <c r="AT101" s="142"/>
      <c r="AU101" s="142"/>
      <c r="AV101" s="142"/>
      <c r="AW101" s="142"/>
      <c r="AX101" s="142"/>
      <c r="AY101" s="142"/>
      <c r="AZ101" s="142"/>
    </row>
    <row r="102" spans="1:52" ht="13.5" hidden="1" customHeight="1">
      <c r="AT102" s="142"/>
      <c r="AU102" s="142"/>
      <c r="AV102" s="142"/>
      <c r="AW102" s="142"/>
      <c r="AX102" s="142"/>
      <c r="AY102" s="142"/>
      <c r="AZ102" s="142"/>
    </row>
    <row r="103" spans="1:52" ht="13.5" hidden="1" customHeight="1">
      <c r="AT103" s="142"/>
      <c r="AU103" s="142"/>
      <c r="AV103" s="142"/>
      <c r="AW103" s="142"/>
      <c r="AX103" s="142"/>
      <c r="AY103" s="142"/>
      <c r="AZ103" s="142"/>
    </row>
    <row r="104" spans="1:52" ht="13.5" hidden="1" customHeight="1">
      <c r="AT104" s="142"/>
      <c r="AU104" s="142"/>
      <c r="AV104" s="142"/>
      <c r="AW104" s="142"/>
      <c r="AX104" s="142"/>
      <c r="AY104" s="142"/>
      <c r="AZ104" s="142"/>
    </row>
    <row r="105" spans="1:52" ht="13.5" hidden="1" customHeight="1">
      <c r="AT105" s="142"/>
      <c r="AU105" s="142"/>
      <c r="AV105" s="142"/>
      <c r="AW105" s="142"/>
      <c r="AX105" s="142"/>
      <c r="AY105" s="142"/>
      <c r="AZ105" s="142"/>
    </row>
    <row r="106" spans="1:52" ht="14.25" hidden="1" customHeight="1">
      <c r="AT106" s="142"/>
      <c r="AU106" s="142"/>
      <c r="AV106" s="142"/>
      <c r="AW106" s="142"/>
      <c r="AX106" s="142"/>
      <c r="AY106" s="142"/>
      <c r="AZ106" s="142"/>
    </row>
    <row r="107" spans="1:52" hidden="1"/>
    <row r="108" spans="1:52" hidden="1">
      <c r="F108" s="32">
        <v>1</v>
      </c>
      <c r="G108" s="32"/>
      <c r="H108" s="32">
        <v>2</v>
      </c>
      <c r="I108" s="32"/>
      <c r="J108" s="32">
        <v>3</v>
      </c>
      <c r="K108" s="32">
        <v>4</v>
      </c>
      <c r="L108" s="32"/>
      <c r="M108" s="32">
        <v>5</v>
      </c>
      <c r="N108" s="32"/>
      <c r="O108" s="32">
        <v>6</v>
      </c>
      <c r="P108" s="32">
        <v>7</v>
      </c>
      <c r="Q108" s="32"/>
      <c r="R108" s="32">
        <v>8</v>
      </c>
      <c r="T108" s="32">
        <v>9</v>
      </c>
      <c r="U108" s="32">
        <v>10</v>
      </c>
      <c r="AO108" s="28">
        <v>20</v>
      </c>
    </row>
    <row r="109" spans="1:52" hidden="1">
      <c r="F109" s="31">
        <f>SUM(K74:K76,O74:O76)</f>
        <v>77</v>
      </c>
      <c r="G109" s="31" t="e">
        <f>SUM(#REF!)</f>
        <v>#REF!</v>
      </c>
      <c r="H109" s="31">
        <f>SUM(U86:U88,Y86:Y88)</f>
        <v>51</v>
      </c>
      <c r="I109" s="31" t="e">
        <f>SUM(#REF!)</f>
        <v>#REF!</v>
      </c>
      <c r="J109" s="31">
        <f>SUM(Z74:Z76,AD74:AD76)</f>
        <v>82</v>
      </c>
      <c r="K109" s="31">
        <f>SUM(P80:P82,T80:T82)</f>
        <v>80</v>
      </c>
      <c r="L109" s="31" t="e">
        <f>SUM(#REF!)</f>
        <v>#REF!</v>
      </c>
      <c r="M109" s="31">
        <f>SUM(Z92:Z94,AD92:AD94)</f>
        <v>49</v>
      </c>
      <c r="N109" s="31" t="e">
        <f>SUM(#REF!)</f>
        <v>#REF!</v>
      </c>
      <c r="O109" s="31">
        <f>SUM(P74:P76,T74:T76)</f>
        <v>51</v>
      </c>
      <c r="P109" s="31">
        <f>SUM(U80:U82,Y80:Y82)</f>
        <v>82</v>
      </c>
      <c r="Q109" s="31" t="e">
        <f>SUM(#REF!)</f>
        <v>#REF!</v>
      </c>
      <c r="R109" s="31">
        <f>SUM(Z86:Z88,AD86:AD88)</f>
        <v>48</v>
      </c>
      <c r="T109" s="31">
        <f>SUM(U74:U76,Y74:Y76)</f>
        <v>79</v>
      </c>
      <c r="U109" s="31">
        <f>SUM(Z80:Z82,AD80:AD82)</f>
        <v>89</v>
      </c>
      <c r="AO109" s="28">
        <f>SUM(AO71:AO100)</f>
        <v>20</v>
      </c>
    </row>
    <row r="110" spans="1:52" hidden="1"/>
    <row r="111" spans="1:52" hidden="1"/>
    <row r="112" spans="1:5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spans="6:138" hidden="1"/>
    <row r="130" spans="6:138" hidden="1"/>
    <row r="131" spans="6:138" hidden="1">
      <c r="CB131" s="28" t="s">
        <v>118</v>
      </c>
      <c r="CE131" s="28" t="s">
        <v>159</v>
      </c>
      <c r="CH131" s="28" t="s">
        <v>116</v>
      </c>
    </row>
    <row r="132" spans="6:138" hidden="1">
      <c r="F132" s="32">
        <v>1</v>
      </c>
      <c r="G132" s="32"/>
      <c r="H132" s="32">
        <v>2</v>
      </c>
      <c r="I132" s="32"/>
      <c r="J132" s="32">
        <v>3</v>
      </c>
      <c r="K132" s="32">
        <v>4</v>
      </c>
      <c r="L132" s="32"/>
      <c r="M132" s="32">
        <v>5</v>
      </c>
      <c r="N132" s="32"/>
      <c r="O132" s="32">
        <v>6</v>
      </c>
      <c r="P132" s="32">
        <v>7</v>
      </c>
      <c r="Q132" s="32"/>
      <c r="R132" s="32">
        <v>8</v>
      </c>
      <c r="T132" s="32">
        <v>9</v>
      </c>
      <c r="U132" s="32">
        <v>10</v>
      </c>
      <c r="CB132" s="28" t="s">
        <v>31</v>
      </c>
      <c r="CE132" s="28" t="s">
        <v>31</v>
      </c>
      <c r="CH132" s="28" t="s">
        <v>31</v>
      </c>
    </row>
    <row r="133" spans="6:138" hidden="1">
      <c r="F133" s="31">
        <f t="shared" ref="F133:R133" si="6">F109</f>
        <v>77</v>
      </c>
      <c r="G133" s="31" t="e">
        <f t="shared" si="6"/>
        <v>#REF!</v>
      </c>
      <c r="H133" s="31">
        <f t="shared" si="6"/>
        <v>51</v>
      </c>
      <c r="I133" s="31" t="e">
        <f t="shared" si="6"/>
        <v>#REF!</v>
      </c>
      <c r="J133" s="31">
        <f t="shared" si="6"/>
        <v>82</v>
      </c>
      <c r="K133" s="31">
        <f t="shared" si="6"/>
        <v>80</v>
      </c>
      <c r="L133" s="31" t="e">
        <f t="shared" si="6"/>
        <v>#REF!</v>
      </c>
      <c r="M133" s="31">
        <f t="shared" si="6"/>
        <v>49</v>
      </c>
      <c r="N133" s="31" t="e">
        <f t="shared" si="6"/>
        <v>#REF!</v>
      </c>
      <c r="O133" s="31">
        <f t="shared" si="6"/>
        <v>51</v>
      </c>
      <c r="P133" s="31">
        <f t="shared" si="6"/>
        <v>82</v>
      </c>
      <c r="Q133" s="31" t="e">
        <f t="shared" si="6"/>
        <v>#REF!</v>
      </c>
      <c r="R133" s="31">
        <f t="shared" si="6"/>
        <v>48</v>
      </c>
      <c r="T133" s="31">
        <f>T109</f>
        <v>79</v>
      </c>
      <c r="U133" s="31">
        <f>U109</f>
        <v>89</v>
      </c>
      <c r="CB133" s="29" t="e">
        <f>IF(CB134&lt;7,"A",IF(CB134&gt;12,"C","B"))</f>
        <v>#REF!</v>
      </c>
      <c r="CC133" s="29"/>
      <c r="CD133" s="29"/>
      <c r="CE133" s="29"/>
      <c r="CF133" s="29"/>
      <c r="CG133" s="29"/>
      <c r="CH133" s="29"/>
      <c r="CI133" s="29"/>
      <c r="CJ133" s="29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</row>
    <row r="134" spans="6:138" hidden="1">
      <c r="CB134" s="29" t="e">
        <f>#REF!</f>
        <v>#REF!</v>
      </c>
      <c r="CC134" s="29"/>
      <c r="CD134" s="29"/>
      <c r="CE134" s="29" t="e">
        <f>CB134</f>
        <v>#REF!</v>
      </c>
      <c r="CF134" s="29"/>
      <c r="CG134" s="29"/>
      <c r="CH134" s="29" t="e">
        <f>CB134</f>
        <v>#REF!</v>
      </c>
      <c r="CI134" s="29"/>
      <c r="CJ134" s="29"/>
      <c r="CL134" s="30"/>
      <c r="CM134" s="30">
        <v>1</v>
      </c>
      <c r="CN134" s="30"/>
      <c r="CO134" s="30"/>
      <c r="CP134" s="30">
        <v>2</v>
      </c>
      <c r="CQ134" s="30"/>
      <c r="CR134" s="30"/>
      <c r="CS134" s="30">
        <v>3</v>
      </c>
      <c r="CT134" s="30"/>
      <c r="CU134" s="30"/>
      <c r="CV134" s="30">
        <v>4</v>
      </c>
      <c r="CW134" s="30"/>
      <c r="CX134" s="30"/>
      <c r="CY134" s="30">
        <v>5</v>
      </c>
      <c r="CZ134" s="30"/>
      <c r="DA134" s="30"/>
      <c r="DB134" s="30">
        <v>6</v>
      </c>
      <c r="DC134" s="30"/>
      <c r="DD134" s="30"/>
      <c r="DE134" s="30">
        <v>7</v>
      </c>
      <c r="DF134" s="30"/>
      <c r="DG134" s="30"/>
      <c r="DH134" s="30">
        <v>8</v>
      </c>
      <c r="DI134" s="30"/>
      <c r="DJ134" s="30"/>
      <c r="DK134" s="30">
        <v>9</v>
      </c>
      <c r="DL134" s="30"/>
      <c r="DM134" s="30"/>
      <c r="DN134" s="30">
        <v>10</v>
      </c>
      <c r="DO134" s="30"/>
      <c r="DP134" s="30"/>
      <c r="DQ134" s="30">
        <v>11</v>
      </c>
      <c r="DR134" s="30"/>
      <c r="DS134" s="30"/>
      <c r="DT134" s="30">
        <v>12</v>
      </c>
      <c r="DU134" s="30"/>
      <c r="DV134" s="30"/>
      <c r="DW134" s="30">
        <v>13</v>
      </c>
      <c r="DX134" s="30"/>
      <c r="DY134" s="30"/>
      <c r="DZ134" s="30">
        <v>14</v>
      </c>
      <c r="EA134" s="30"/>
      <c r="EB134" s="30"/>
      <c r="EC134" s="30">
        <v>15</v>
      </c>
      <c r="ED134" s="30"/>
      <c r="EE134" s="30"/>
      <c r="EF134" s="30">
        <v>16</v>
      </c>
      <c r="EG134" s="30"/>
      <c r="EH134" s="30"/>
    </row>
    <row r="135" spans="6:138" hidden="1">
      <c r="CA135" s="28">
        <v>1</v>
      </c>
      <c r="CB135" s="30" t="e">
        <f t="shared" ref="CB135:CD140" si="7">IF($CB$134=1,CM135,IF($CB$134=2,CP135,IF($CB$134=3,CS135,IF($CB$134=4,CV135,IF($CB$134=5,CY135,IF($CB$134=6,DB135,""))))))</f>
        <v>#REF!</v>
      </c>
      <c r="CC135" s="30" t="e">
        <f t="shared" si="7"/>
        <v>#REF!</v>
      </c>
      <c r="CD135" s="30" t="e">
        <f t="shared" si="7"/>
        <v>#REF!</v>
      </c>
      <c r="CE135" s="30" t="e">
        <f t="shared" ref="CE135:CE146" si="8">IF($CB$134=7,DE135,IF($CB$134=8,DH135,IF($CB$134=9,DK135,IF($CB$134=10,DN135,IF($CB$134=11,DQ135,IF($CB$134=12,DT135,""))))))</f>
        <v>#REF!</v>
      </c>
      <c r="CF135" s="30" t="e">
        <f t="shared" ref="CF135:CF146" si="9">IF($CB$134=7,DF135,IF($CB$134=8,DI135,IF($CB$134=9,DL135,IF($CB$134=10,DO135,IF($CB$134=11,DR135,IF($CB$134=12,DU135,""))))))</f>
        <v>#REF!</v>
      </c>
      <c r="CG135" s="30" t="e">
        <f t="shared" ref="CG135:CG146" si="10">IF($CB$134=7,DG135,IF($CB$134=8,DJ135,IF($CB$134=9,DM135,IF($CB$134=10,DP135,IF($CB$134=11,DS135,IF($CB$134=12,DV135,""))))))</f>
        <v>#REF!</v>
      </c>
      <c r="CH135" s="30" t="e">
        <f t="shared" ref="CH135:CH145" si="11">IF($CB$134=13,DW135,IF($CB$134=14,DZ135,IF($CB$134=15,EC135,IF($CB$134=16,EF135,""))))</f>
        <v>#REF!</v>
      </c>
      <c r="CI135" s="30" t="e">
        <f t="shared" ref="CI135:CI145" si="12">IF($CB$134=13,DX135,IF($CB$134=14,EA135,IF($CB$134=15,ED135,IF($CB$134=16,EG135,""))))</f>
        <v>#REF!</v>
      </c>
      <c r="CJ135" s="30" t="e">
        <f t="shared" ref="CJ135:CJ145" si="13">IF($CB$134=13,DY135,IF($CB$134=14,EB135,IF($CB$134=15,EE135,IF($CB$134=16,EH135,""))))</f>
        <v>#REF!</v>
      </c>
      <c r="CL135" s="30"/>
      <c r="CM135" s="30">
        <v>1</v>
      </c>
      <c r="CN135" s="30" t="s">
        <v>95</v>
      </c>
      <c r="CO135" s="30" t="s">
        <v>54</v>
      </c>
      <c r="CP135" s="30">
        <v>1</v>
      </c>
      <c r="CQ135" s="30" t="s">
        <v>109</v>
      </c>
      <c r="CR135" s="30" t="s">
        <v>86</v>
      </c>
      <c r="CS135" s="30">
        <v>1</v>
      </c>
      <c r="CT135" s="30" t="s">
        <v>115</v>
      </c>
      <c r="CU135" s="30" t="s">
        <v>86</v>
      </c>
      <c r="CV135" s="30">
        <v>1</v>
      </c>
      <c r="CW135" s="30" t="s">
        <v>114</v>
      </c>
      <c r="CX135" s="30" t="s">
        <v>43</v>
      </c>
      <c r="CY135" s="30">
        <v>1</v>
      </c>
      <c r="CZ135" s="30" t="s">
        <v>113</v>
      </c>
      <c r="DA135" s="30" t="s">
        <v>46</v>
      </c>
      <c r="DB135" s="30" t="s">
        <v>112</v>
      </c>
      <c r="DC135" s="30" t="s">
        <v>111</v>
      </c>
      <c r="DD135" s="30" t="s">
        <v>49</v>
      </c>
      <c r="DE135" s="30" t="s">
        <v>110</v>
      </c>
      <c r="DF135" s="30" t="s">
        <v>109</v>
      </c>
      <c r="DG135" s="30" t="s">
        <v>86</v>
      </c>
      <c r="DH135" s="30" t="s">
        <v>108</v>
      </c>
      <c r="DI135" s="30" t="s">
        <v>106</v>
      </c>
      <c r="DJ135" s="30" t="s">
        <v>105</v>
      </c>
      <c r="DK135" s="30" t="s">
        <v>107</v>
      </c>
      <c r="DL135" s="30" t="s">
        <v>106</v>
      </c>
      <c r="DM135" s="30" t="s">
        <v>105</v>
      </c>
      <c r="DN135" s="30" t="s">
        <v>104</v>
      </c>
      <c r="DO135" s="30" t="s">
        <v>102</v>
      </c>
      <c r="DP135" s="30" t="s">
        <v>49</v>
      </c>
      <c r="DQ135" s="30">
        <v>0</v>
      </c>
      <c r="DR135" s="30">
        <v>0</v>
      </c>
      <c r="DS135" s="30">
        <v>0</v>
      </c>
      <c r="DT135" s="30">
        <v>0</v>
      </c>
      <c r="DU135" s="30">
        <v>0</v>
      </c>
      <c r="DV135" s="30">
        <v>0</v>
      </c>
      <c r="DW135" s="30" t="s">
        <v>104</v>
      </c>
      <c r="DX135" s="30" t="s">
        <v>102</v>
      </c>
      <c r="DY135" s="30" t="s">
        <v>49</v>
      </c>
      <c r="DZ135" s="30">
        <v>0</v>
      </c>
      <c r="EA135" s="30">
        <v>0</v>
      </c>
      <c r="EB135" s="30">
        <v>0</v>
      </c>
      <c r="EC135" s="30">
        <v>0</v>
      </c>
      <c r="ED135" s="30">
        <v>0</v>
      </c>
      <c r="EE135" s="30">
        <v>0</v>
      </c>
      <c r="EF135" s="30">
        <v>0</v>
      </c>
      <c r="EG135" s="30">
        <v>0</v>
      </c>
      <c r="EH135" s="30">
        <v>0</v>
      </c>
    </row>
    <row r="136" spans="6:138">
      <c r="CA136" s="28">
        <v>2</v>
      </c>
      <c r="CB136" s="30" t="e">
        <f t="shared" si="7"/>
        <v>#REF!</v>
      </c>
      <c r="CC136" s="30" t="e">
        <f t="shared" si="7"/>
        <v>#REF!</v>
      </c>
      <c r="CD136" s="30" t="e">
        <f t="shared" si="7"/>
        <v>#REF!</v>
      </c>
      <c r="CE136" s="30" t="e">
        <f t="shared" si="8"/>
        <v>#REF!</v>
      </c>
      <c r="CF136" s="30" t="e">
        <f t="shared" si="9"/>
        <v>#REF!</v>
      </c>
      <c r="CG136" s="30" t="e">
        <f t="shared" si="10"/>
        <v>#REF!</v>
      </c>
      <c r="CH136" s="30" t="e">
        <f t="shared" si="11"/>
        <v>#REF!</v>
      </c>
      <c r="CI136" s="30" t="e">
        <f t="shared" si="12"/>
        <v>#REF!</v>
      </c>
      <c r="CJ136" s="30" t="e">
        <f t="shared" si="13"/>
        <v>#REF!</v>
      </c>
      <c r="CL136" s="30"/>
      <c r="CM136" s="30">
        <v>2</v>
      </c>
      <c r="CN136" s="30" t="s">
        <v>103</v>
      </c>
      <c r="CO136" s="30" t="s">
        <v>49</v>
      </c>
      <c r="CP136" s="30">
        <v>2</v>
      </c>
      <c r="CQ136" s="30" t="s">
        <v>102</v>
      </c>
      <c r="CR136" s="30" t="s">
        <v>49</v>
      </c>
      <c r="CS136" s="30">
        <v>2</v>
      </c>
      <c r="CT136" s="30" t="s">
        <v>101</v>
      </c>
      <c r="CU136" s="30" t="s">
        <v>86</v>
      </c>
      <c r="CV136" s="30">
        <v>2</v>
      </c>
      <c r="CW136" s="30" t="s">
        <v>100</v>
      </c>
      <c r="CX136" s="30" t="s">
        <v>86</v>
      </c>
      <c r="CY136" s="30">
        <v>2</v>
      </c>
      <c r="CZ136" s="30" t="s">
        <v>62</v>
      </c>
      <c r="DA136" s="30" t="s">
        <v>61</v>
      </c>
      <c r="DB136" s="30" t="s">
        <v>99</v>
      </c>
      <c r="DC136" s="30" t="s">
        <v>98</v>
      </c>
      <c r="DD136" s="30" t="s">
        <v>86</v>
      </c>
      <c r="DE136" s="30" t="s">
        <v>97</v>
      </c>
      <c r="DF136" s="30" t="s">
        <v>95</v>
      </c>
      <c r="DG136" s="30" t="s">
        <v>54</v>
      </c>
      <c r="DH136" s="30" t="s">
        <v>96</v>
      </c>
      <c r="DI136" s="30" t="s">
        <v>95</v>
      </c>
      <c r="DJ136" s="30" t="s">
        <v>54</v>
      </c>
      <c r="DK136" s="30" t="s">
        <v>94</v>
      </c>
      <c r="DL136" s="30" t="s">
        <v>55</v>
      </c>
      <c r="DM136" s="30" t="s">
        <v>54</v>
      </c>
      <c r="DN136" s="30" t="s">
        <v>93</v>
      </c>
      <c r="DO136" s="30" t="s">
        <v>78</v>
      </c>
      <c r="DP136" s="30" t="s">
        <v>71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 t="s">
        <v>93</v>
      </c>
      <c r="DX136" s="30" t="s">
        <v>78</v>
      </c>
      <c r="DY136" s="30" t="s">
        <v>71</v>
      </c>
      <c r="DZ136" s="30">
        <v>0</v>
      </c>
      <c r="EA136" s="30">
        <v>0</v>
      </c>
      <c r="EB136" s="30">
        <v>0</v>
      </c>
      <c r="EC136" s="30">
        <v>0</v>
      </c>
      <c r="ED136" s="30">
        <v>0</v>
      </c>
      <c r="EE136" s="30">
        <v>0</v>
      </c>
      <c r="EF136" s="30">
        <v>0</v>
      </c>
      <c r="EG136" s="30">
        <v>0</v>
      </c>
      <c r="EH136" s="30">
        <v>0</v>
      </c>
    </row>
    <row r="137" spans="6:138">
      <c r="CA137" s="28">
        <v>3</v>
      </c>
      <c r="CB137" s="30" t="e">
        <f t="shared" si="7"/>
        <v>#REF!</v>
      </c>
      <c r="CC137" s="30" t="e">
        <f t="shared" si="7"/>
        <v>#REF!</v>
      </c>
      <c r="CD137" s="30" t="e">
        <f t="shared" si="7"/>
        <v>#REF!</v>
      </c>
      <c r="CE137" s="30" t="e">
        <f t="shared" si="8"/>
        <v>#REF!</v>
      </c>
      <c r="CF137" s="30" t="e">
        <f t="shared" si="9"/>
        <v>#REF!</v>
      </c>
      <c r="CG137" s="30" t="e">
        <f t="shared" si="10"/>
        <v>#REF!</v>
      </c>
      <c r="CH137" s="30" t="e">
        <f t="shared" si="11"/>
        <v>#REF!</v>
      </c>
      <c r="CI137" s="30" t="e">
        <f t="shared" si="12"/>
        <v>#REF!</v>
      </c>
      <c r="CJ137" s="30" t="e">
        <f t="shared" si="13"/>
        <v>#REF!</v>
      </c>
      <c r="CL137" s="30"/>
      <c r="CM137" s="30">
        <v>3</v>
      </c>
      <c r="CN137" s="30" t="s">
        <v>92</v>
      </c>
      <c r="CO137" s="30" t="s">
        <v>58</v>
      </c>
      <c r="CP137" s="30">
        <v>3</v>
      </c>
      <c r="CQ137" s="30" t="s">
        <v>64</v>
      </c>
      <c r="CR137" s="30" t="s">
        <v>58</v>
      </c>
      <c r="CS137" s="30">
        <v>3</v>
      </c>
      <c r="CT137" s="30" t="s">
        <v>91</v>
      </c>
      <c r="CU137" s="30" t="s">
        <v>82</v>
      </c>
      <c r="CV137" s="30">
        <v>3</v>
      </c>
      <c r="CW137" s="30" t="s">
        <v>90</v>
      </c>
      <c r="CX137" s="30" t="s">
        <v>46</v>
      </c>
      <c r="CY137" s="30">
        <v>3</v>
      </c>
      <c r="CZ137" s="30" t="s">
        <v>89</v>
      </c>
      <c r="DA137" s="30" t="s">
        <v>54</v>
      </c>
      <c r="DB137" s="30" t="s">
        <v>88</v>
      </c>
      <c r="DC137" s="30" t="s">
        <v>87</v>
      </c>
      <c r="DD137" s="30" t="s">
        <v>86</v>
      </c>
      <c r="DE137" s="30" t="s">
        <v>85</v>
      </c>
      <c r="DF137" s="30" t="s">
        <v>47</v>
      </c>
      <c r="DG137" s="30" t="s">
        <v>46</v>
      </c>
      <c r="DH137" s="30" t="s">
        <v>84</v>
      </c>
      <c r="DI137" s="30" t="s">
        <v>83</v>
      </c>
      <c r="DJ137" s="30" t="s">
        <v>82</v>
      </c>
      <c r="DK137" s="30" t="s">
        <v>81</v>
      </c>
      <c r="DL137" s="30" t="s">
        <v>80</v>
      </c>
      <c r="DM137" s="30" t="s">
        <v>68</v>
      </c>
      <c r="DN137" s="30" t="s">
        <v>79</v>
      </c>
      <c r="DO137" s="30" t="s">
        <v>78</v>
      </c>
      <c r="DP137" s="30" t="s">
        <v>71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 t="s">
        <v>79</v>
      </c>
      <c r="DX137" s="30" t="s">
        <v>78</v>
      </c>
      <c r="DY137" s="30" t="s">
        <v>71</v>
      </c>
      <c r="DZ137" s="30">
        <v>0</v>
      </c>
      <c r="EA137" s="30">
        <v>0</v>
      </c>
      <c r="EB137" s="30">
        <v>0</v>
      </c>
      <c r="EC137" s="30">
        <v>0</v>
      </c>
      <c r="ED137" s="30">
        <v>0</v>
      </c>
      <c r="EE137" s="30">
        <v>0</v>
      </c>
      <c r="EF137" s="30">
        <v>0</v>
      </c>
      <c r="EG137" s="30">
        <v>0</v>
      </c>
      <c r="EH137" s="30">
        <v>0</v>
      </c>
    </row>
    <row r="138" spans="6:138">
      <c r="CA138" s="28">
        <v>4</v>
      </c>
      <c r="CB138" s="30" t="e">
        <f t="shared" si="7"/>
        <v>#REF!</v>
      </c>
      <c r="CC138" s="30" t="e">
        <f t="shared" si="7"/>
        <v>#REF!</v>
      </c>
      <c r="CD138" s="30" t="e">
        <f t="shared" si="7"/>
        <v>#REF!</v>
      </c>
      <c r="CE138" s="30" t="e">
        <f t="shared" si="8"/>
        <v>#REF!</v>
      </c>
      <c r="CF138" s="30" t="e">
        <f t="shared" si="9"/>
        <v>#REF!</v>
      </c>
      <c r="CG138" s="30" t="e">
        <f t="shared" si="10"/>
        <v>#REF!</v>
      </c>
      <c r="CH138" s="30" t="e">
        <f t="shared" si="11"/>
        <v>#REF!</v>
      </c>
      <c r="CI138" s="30" t="e">
        <f t="shared" si="12"/>
        <v>#REF!</v>
      </c>
      <c r="CJ138" s="30" t="e">
        <f t="shared" si="13"/>
        <v>#REF!</v>
      </c>
      <c r="CL138" s="30"/>
      <c r="CM138" s="30">
        <v>4</v>
      </c>
      <c r="CN138" s="30" t="s">
        <v>77</v>
      </c>
      <c r="CO138" s="30" t="s">
        <v>76</v>
      </c>
      <c r="CP138" s="30">
        <v>4</v>
      </c>
      <c r="CQ138" s="30" t="s">
        <v>75</v>
      </c>
      <c r="CR138" s="30" t="s">
        <v>61</v>
      </c>
      <c r="CS138" s="30">
        <v>4</v>
      </c>
      <c r="CT138" s="30" t="s">
        <v>44</v>
      </c>
      <c r="CU138" s="30" t="s">
        <v>43</v>
      </c>
      <c r="CV138" s="30">
        <v>4</v>
      </c>
      <c r="CW138" s="30" t="s">
        <v>74</v>
      </c>
      <c r="CX138" s="30" t="s">
        <v>73</v>
      </c>
      <c r="CY138" s="30">
        <v>4</v>
      </c>
      <c r="CZ138" s="30" t="s">
        <v>72</v>
      </c>
      <c r="DA138" s="30" t="s">
        <v>71</v>
      </c>
      <c r="DB138" s="30" t="s">
        <v>70</v>
      </c>
      <c r="DC138" s="30" t="s">
        <v>69</v>
      </c>
      <c r="DD138" s="30" t="s">
        <v>68</v>
      </c>
      <c r="DE138" s="30" t="s">
        <v>67</v>
      </c>
      <c r="DF138" s="30" t="s">
        <v>66</v>
      </c>
      <c r="DG138" s="30" t="s">
        <v>56</v>
      </c>
      <c r="DH138" s="30" t="s">
        <v>65</v>
      </c>
      <c r="DI138" s="30" t="s">
        <v>64</v>
      </c>
      <c r="DJ138" s="30" t="s">
        <v>58</v>
      </c>
      <c r="DK138" s="30" t="s">
        <v>63</v>
      </c>
      <c r="DL138" s="30" t="s">
        <v>62</v>
      </c>
      <c r="DM138" s="30" t="s">
        <v>61</v>
      </c>
      <c r="DN138" s="30" t="s">
        <v>60</v>
      </c>
      <c r="DO138" s="30" t="s">
        <v>59</v>
      </c>
      <c r="DP138" s="30" t="s">
        <v>58</v>
      </c>
      <c r="DQ138" s="30">
        <v>0</v>
      </c>
      <c r="DR138" s="30">
        <v>0</v>
      </c>
      <c r="DS138" s="30">
        <v>0</v>
      </c>
      <c r="DT138" s="30">
        <v>0</v>
      </c>
      <c r="DU138" s="30">
        <v>0</v>
      </c>
      <c r="DV138" s="30">
        <v>0</v>
      </c>
      <c r="DW138" s="30" t="s">
        <v>60</v>
      </c>
      <c r="DX138" s="30" t="s">
        <v>59</v>
      </c>
      <c r="DY138" s="30" t="s">
        <v>58</v>
      </c>
      <c r="DZ138" s="30">
        <v>0</v>
      </c>
      <c r="EA138" s="30">
        <v>0</v>
      </c>
      <c r="EB138" s="30">
        <v>0</v>
      </c>
      <c r="EC138" s="30">
        <v>0</v>
      </c>
      <c r="ED138" s="30">
        <v>0</v>
      </c>
      <c r="EE138" s="30">
        <v>0</v>
      </c>
      <c r="EF138" s="30">
        <v>0</v>
      </c>
      <c r="EG138" s="30">
        <v>0</v>
      </c>
      <c r="EH138" s="30">
        <v>0</v>
      </c>
    </row>
    <row r="139" spans="6:138">
      <c r="CA139" s="28">
        <v>5</v>
      </c>
      <c r="CB139" s="30" t="e">
        <f t="shared" si="7"/>
        <v>#REF!</v>
      </c>
      <c r="CC139" s="30" t="e">
        <f t="shared" si="7"/>
        <v>#REF!</v>
      </c>
      <c r="CD139" s="30" t="e">
        <f t="shared" si="7"/>
        <v>#REF!</v>
      </c>
      <c r="CE139" s="30" t="e">
        <f t="shared" si="8"/>
        <v>#REF!</v>
      </c>
      <c r="CF139" s="30" t="e">
        <f t="shared" si="9"/>
        <v>#REF!</v>
      </c>
      <c r="CG139" s="30" t="e">
        <f t="shared" si="10"/>
        <v>#REF!</v>
      </c>
      <c r="CH139" s="30" t="e">
        <f t="shared" si="11"/>
        <v>#REF!</v>
      </c>
      <c r="CI139" s="30" t="e">
        <f t="shared" si="12"/>
        <v>#REF!</v>
      </c>
      <c r="CJ139" s="30" t="e">
        <f t="shared" si="13"/>
        <v>#REF!</v>
      </c>
      <c r="CL139" s="30"/>
      <c r="CM139" s="30">
        <v>0</v>
      </c>
      <c r="CN139" s="30" t="s">
        <v>57</v>
      </c>
      <c r="CO139" s="30" t="s">
        <v>56</v>
      </c>
      <c r="CP139" s="30">
        <v>0</v>
      </c>
      <c r="CQ139" s="30">
        <v>0</v>
      </c>
      <c r="CR139" s="30">
        <v>0</v>
      </c>
      <c r="CS139" s="30">
        <v>0</v>
      </c>
      <c r="CT139" s="30">
        <v>0</v>
      </c>
      <c r="CU139" s="30">
        <v>0</v>
      </c>
      <c r="CV139" s="30">
        <v>5</v>
      </c>
      <c r="CW139" s="30" t="s">
        <v>55</v>
      </c>
      <c r="CX139" s="30" t="s">
        <v>54</v>
      </c>
      <c r="CY139" s="30">
        <v>5</v>
      </c>
      <c r="CZ139" s="30" t="s">
        <v>53</v>
      </c>
      <c r="DA139" s="30" t="s">
        <v>52</v>
      </c>
      <c r="DB139" s="30" t="s">
        <v>51</v>
      </c>
      <c r="DC139" s="30" t="s">
        <v>50</v>
      </c>
      <c r="DD139" s="30" t="s">
        <v>49</v>
      </c>
      <c r="DE139" s="30">
        <v>0</v>
      </c>
      <c r="DF139" s="30">
        <v>0</v>
      </c>
      <c r="DG139" s="30">
        <v>0</v>
      </c>
      <c r="DH139" s="30">
        <v>0</v>
      </c>
      <c r="DI139" s="30">
        <v>0</v>
      </c>
      <c r="DJ139" s="30">
        <v>0</v>
      </c>
      <c r="DK139" s="30" t="s">
        <v>48</v>
      </c>
      <c r="DL139" s="30" t="s">
        <v>47</v>
      </c>
      <c r="DM139" s="30" t="s">
        <v>46</v>
      </c>
      <c r="DN139" s="30" t="s">
        <v>45</v>
      </c>
      <c r="DO139" s="30" t="s">
        <v>44</v>
      </c>
      <c r="DP139" s="30" t="s">
        <v>43</v>
      </c>
      <c r="DQ139" s="30">
        <v>0</v>
      </c>
      <c r="DR139" s="30">
        <v>0</v>
      </c>
      <c r="DS139" s="30">
        <v>0</v>
      </c>
      <c r="DT139" s="30">
        <v>0</v>
      </c>
      <c r="DU139" s="30">
        <v>0</v>
      </c>
      <c r="DV139" s="30">
        <v>0</v>
      </c>
      <c r="DW139" s="30" t="s">
        <v>45</v>
      </c>
      <c r="DX139" s="30" t="s">
        <v>44</v>
      </c>
      <c r="DY139" s="30" t="s">
        <v>43</v>
      </c>
      <c r="DZ139" s="30">
        <v>0</v>
      </c>
      <c r="EA139" s="30">
        <v>0</v>
      </c>
      <c r="EB139" s="30">
        <v>0</v>
      </c>
      <c r="EC139" s="30">
        <v>0</v>
      </c>
      <c r="ED139" s="30">
        <v>0</v>
      </c>
      <c r="EE139" s="30">
        <v>0</v>
      </c>
      <c r="EF139" s="30">
        <v>0</v>
      </c>
      <c r="EG139" s="30">
        <v>0</v>
      </c>
      <c r="EH139" s="30">
        <v>0</v>
      </c>
    </row>
    <row r="140" spans="6:138">
      <c r="CA140" s="28">
        <v>6</v>
      </c>
      <c r="CB140" s="30" t="e">
        <f t="shared" si="7"/>
        <v>#REF!</v>
      </c>
      <c r="CC140" s="30" t="e">
        <f t="shared" si="7"/>
        <v>#REF!</v>
      </c>
      <c r="CD140" s="30" t="e">
        <f t="shared" si="7"/>
        <v>#REF!</v>
      </c>
      <c r="CE140" s="30" t="e">
        <f t="shared" si="8"/>
        <v>#REF!</v>
      </c>
      <c r="CF140" s="30" t="e">
        <f t="shared" si="9"/>
        <v>#REF!</v>
      </c>
      <c r="CG140" s="30" t="e">
        <f t="shared" si="10"/>
        <v>#REF!</v>
      </c>
      <c r="CH140" s="30" t="e">
        <f t="shared" si="11"/>
        <v>#REF!</v>
      </c>
      <c r="CI140" s="30" t="e">
        <f t="shared" si="12"/>
        <v>#REF!</v>
      </c>
      <c r="CJ140" s="30" t="e">
        <f t="shared" si="13"/>
        <v>#REF!</v>
      </c>
      <c r="CL140" s="30"/>
      <c r="CM140" s="30">
        <v>0</v>
      </c>
      <c r="CN140" s="30">
        <v>0</v>
      </c>
      <c r="CO140" s="30">
        <v>0</v>
      </c>
      <c r="CP140" s="30">
        <v>0</v>
      </c>
      <c r="CQ140" s="30">
        <v>0</v>
      </c>
      <c r="CR140" s="30">
        <v>0</v>
      </c>
      <c r="CS140" s="30">
        <v>0</v>
      </c>
      <c r="CT140" s="30">
        <v>0</v>
      </c>
      <c r="CU140" s="30">
        <v>0</v>
      </c>
      <c r="CV140" s="30">
        <v>0</v>
      </c>
      <c r="CW140" s="30">
        <v>0</v>
      </c>
      <c r="CX140" s="30">
        <v>0</v>
      </c>
      <c r="CY140" s="30">
        <v>6</v>
      </c>
      <c r="CZ140" s="30">
        <v>0</v>
      </c>
      <c r="DA140" s="30">
        <v>0</v>
      </c>
      <c r="DB140" s="30">
        <v>0</v>
      </c>
      <c r="DC140" s="30">
        <v>0</v>
      </c>
      <c r="DD140" s="30">
        <v>0</v>
      </c>
      <c r="DE140" s="30">
        <v>0</v>
      </c>
      <c r="DF140" s="30">
        <v>0</v>
      </c>
      <c r="DG140" s="30">
        <v>0</v>
      </c>
      <c r="DH140" s="30">
        <v>0</v>
      </c>
      <c r="DI140" s="30">
        <v>0</v>
      </c>
      <c r="DJ140" s="30">
        <v>0</v>
      </c>
      <c r="DK140" s="30">
        <v>0</v>
      </c>
      <c r="DL140" s="30">
        <v>0</v>
      </c>
      <c r="DM140" s="30">
        <v>0</v>
      </c>
      <c r="DN140" s="30">
        <v>0</v>
      </c>
      <c r="DO140" s="30">
        <v>0</v>
      </c>
      <c r="DP140" s="30">
        <v>0</v>
      </c>
      <c r="DQ140" s="30">
        <v>0</v>
      </c>
      <c r="DR140" s="30">
        <v>0</v>
      </c>
      <c r="DS140" s="30">
        <v>0</v>
      </c>
      <c r="DT140" s="30">
        <v>0</v>
      </c>
      <c r="DU140" s="30">
        <v>0</v>
      </c>
      <c r="DV140" s="30">
        <v>0</v>
      </c>
      <c r="DW140" s="30">
        <v>0</v>
      </c>
      <c r="DX140" s="30">
        <v>0</v>
      </c>
      <c r="DY140" s="30">
        <v>0</v>
      </c>
      <c r="DZ140" s="30">
        <v>0</v>
      </c>
      <c r="EA140" s="30">
        <v>0</v>
      </c>
      <c r="EB140" s="30">
        <v>0</v>
      </c>
      <c r="EC140" s="30">
        <v>0</v>
      </c>
      <c r="ED140" s="30">
        <v>0</v>
      </c>
      <c r="EE140" s="30">
        <v>0</v>
      </c>
      <c r="EF140" s="30">
        <v>0</v>
      </c>
      <c r="EG140" s="30">
        <v>0</v>
      </c>
      <c r="EH140" s="30">
        <v>0</v>
      </c>
    </row>
    <row r="141" spans="6:138">
      <c r="CA141" s="28">
        <v>7</v>
      </c>
      <c r="CB141" s="30" t="e">
        <f>IF($CB$134=1,$CM141,IF($CB$134=2,$CP141,IF($CB$134=3,$CS141,IF($CB$134=4,$CV141,IF($CB$134=5,$CY141,IF($CB$134=6,$DB141,""))))))</f>
        <v>#REF!</v>
      </c>
      <c r="CC141" s="30" t="e">
        <f>IF($CB$134=1,$CM141,IF($CB$134=2,$CP141,IF($CB$134=3,$CS141,IF($CB$134=4,$CV141,IF($CB$134=5,$CY141,IF($CB$134=6,$DB141,""))))))</f>
        <v>#REF!</v>
      </c>
      <c r="CD141" s="30" t="e">
        <f>IF($CB$134=1,$CM141,IF($CB$134=2,$CP141,IF($CB$134=3,$CS141,IF($CB$134=4,$CV141,IF($CB$134=5,$CY141,IF($CB$134=6,$DB141,""))))))</f>
        <v>#REF!</v>
      </c>
      <c r="CE141" s="30" t="e">
        <f t="shared" si="8"/>
        <v>#REF!</v>
      </c>
      <c r="CF141" s="30" t="e">
        <f t="shared" si="9"/>
        <v>#REF!</v>
      </c>
      <c r="CG141" s="30" t="e">
        <f t="shared" si="10"/>
        <v>#REF!</v>
      </c>
      <c r="CH141" s="30" t="e">
        <f t="shared" si="11"/>
        <v>#REF!</v>
      </c>
      <c r="CI141" s="30" t="e">
        <f t="shared" si="12"/>
        <v>#REF!</v>
      </c>
      <c r="CJ141" s="30" t="e">
        <f t="shared" si="13"/>
        <v>#REF!</v>
      </c>
      <c r="CL141" s="30"/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  <c r="DZ141" s="30">
        <v>0</v>
      </c>
      <c r="EA141" s="30">
        <v>0</v>
      </c>
      <c r="EB141" s="30">
        <v>0</v>
      </c>
      <c r="EC141" s="30">
        <v>0</v>
      </c>
      <c r="ED141" s="30">
        <v>0</v>
      </c>
      <c r="EE141" s="30">
        <v>0</v>
      </c>
      <c r="EF141" s="30">
        <v>0</v>
      </c>
      <c r="EG141" s="30">
        <v>0</v>
      </c>
      <c r="EH141" s="30">
        <v>0</v>
      </c>
    </row>
    <row r="142" spans="6:138">
      <c r="CA142" s="28">
        <v>8</v>
      </c>
      <c r="CB142" s="30" t="e">
        <f t="shared" ref="CB142:CD146" si="14">IF($CB$134=1,CM142,IF($CB$134=2,CP142,IF($CB$134=3,CS142,IF($CB$134=4,CV142,IF($CB$134=5,CY142,IF($CB$134=6,DB142,""))))))</f>
        <v>#REF!</v>
      </c>
      <c r="CC142" s="30" t="e">
        <f t="shared" si="14"/>
        <v>#REF!</v>
      </c>
      <c r="CD142" s="30" t="e">
        <f t="shared" si="14"/>
        <v>#REF!</v>
      </c>
      <c r="CE142" s="30" t="e">
        <f t="shared" si="8"/>
        <v>#REF!</v>
      </c>
      <c r="CF142" s="30" t="e">
        <f t="shared" si="9"/>
        <v>#REF!</v>
      </c>
      <c r="CG142" s="30" t="e">
        <f t="shared" si="10"/>
        <v>#REF!</v>
      </c>
      <c r="CH142" s="30" t="e">
        <f t="shared" si="11"/>
        <v>#REF!</v>
      </c>
      <c r="CI142" s="30" t="e">
        <f t="shared" si="12"/>
        <v>#REF!</v>
      </c>
      <c r="CJ142" s="30" t="e">
        <f t="shared" si="13"/>
        <v>#REF!</v>
      </c>
      <c r="CL142" s="30"/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  <c r="DZ142" s="30">
        <v>0</v>
      </c>
      <c r="EA142" s="30">
        <v>0</v>
      </c>
      <c r="EB142" s="30">
        <v>0</v>
      </c>
      <c r="EC142" s="30">
        <v>0</v>
      </c>
      <c r="ED142" s="30">
        <v>0</v>
      </c>
      <c r="EE142" s="30">
        <v>0</v>
      </c>
      <c r="EF142" s="30">
        <v>0</v>
      </c>
      <c r="EG142" s="30">
        <v>0</v>
      </c>
      <c r="EH142" s="30">
        <v>0</v>
      </c>
    </row>
    <row r="143" spans="6:138">
      <c r="CA143" s="28">
        <v>9</v>
      </c>
      <c r="CB143" s="30" t="e">
        <f t="shared" si="14"/>
        <v>#REF!</v>
      </c>
      <c r="CC143" s="30" t="e">
        <f t="shared" si="14"/>
        <v>#REF!</v>
      </c>
      <c r="CD143" s="30" t="e">
        <f t="shared" si="14"/>
        <v>#REF!</v>
      </c>
      <c r="CE143" s="30" t="e">
        <f t="shared" si="8"/>
        <v>#REF!</v>
      </c>
      <c r="CF143" s="30" t="e">
        <f t="shared" si="9"/>
        <v>#REF!</v>
      </c>
      <c r="CG143" s="30" t="e">
        <f t="shared" si="10"/>
        <v>#REF!</v>
      </c>
      <c r="CH143" s="30" t="e">
        <f t="shared" si="11"/>
        <v>#REF!</v>
      </c>
      <c r="CI143" s="30" t="e">
        <f t="shared" si="12"/>
        <v>#REF!</v>
      </c>
      <c r="CJ143" s="30" t="e">
        <f t="shared" si="13"/>
        <v>#REF!</v>
      </c>
      <c r="CL143" s="30"/>
      <c r="CM143" s="30">
        <v>0</v>
      </c>
      <c r="CN143" s="30">
        <v>0</v>
      </c>
      <c r="CO143" s="30">
        <v>0</v>
      </c>
      <c r="CP143" s="30">
        <v>0</v>
      </c>
      <c r="CQ143" s="30">
        <v>0</v>
      </c>
      <c r="CR143" s="30">
        <v>0</v>
      </c>
      <c r="CS143" s="30">
        <v>0</v>
      </c>
      <c r="CT143" s="30">
        <v>0</v>
      </c>
      <c r="CU143" s="30">
        <v>0</v>
      </c>
      <c r="CV143" s="30">
        <v>0</v>
      </c>
      <c r="CW143" s="30">
        <v>0</v>
      </c>
      <c r="CX143" s="30">
        <v>0</v>
      </c>
      <c r="CY143" s="30">
        <v>0</v>
      </c>
      <c r="CZ143" s="30">
        <v>0</v>
      </c>
      <c r="DA143" s="30">
        <v>0</v>
      </c>
      <c r="DB143" s="30">
        <v>0</v>
      </c>
      <c r="DC143" s="30">
        <v>0</v>
      </c>
      <c r="DD143" s="30">
        <v>0</v>
      </c>
      <c r="DE143" s="30">
        <v>0</v>
      </c>
      <c r="DF143" s="30">
        <v>0</v>
      </c>
      <c r="DG143" s="30">
        <v>0</v>
      </c>
      <c r="DH143" s="30">
        <v>0</v>
      </c>
      <c r="DI143" s="30">
        <v>0</v>
      </c>
      <c r="DJ143" s="30">
        <v>0</v>
      </c>
      <c r="DK143" s="30">
        <v>0</v>
      </c>
      <c r="DL143" s="30">
        <v>0</v>
      </c>
      <c r="DM143" s="30">
        <v>0</v>
      </c>
      <c r="DN143" s="30">
        <v>0</v>
      </c>
      <c r="DO143" s="30">
        <v>0</v>
      </c>
      <c r="DP143" s="30">
        <v>0</v>
      </c>
      <c r="DQ143" s="30">
        <v>0</v>
      </c>
      <c r="DR143" s="30">
        <v>0</v>
      </c>
      <c r="DS143" s="30">
        <v>0</v>
      </c>
      <c r="DT143" s="30">
        <v>0</v>
      </c>
      <c r="DU143" s="30">
        <v>0</v>
      </c>
      <c r="DV143" s="30">
        <v>0</v>
      </c>
      <c r="DW143" s="30">
        <v>0</v>
      </c>
      <c r="DX143" s="30">
        <v>0</v>
      </c>
      <c r="DY143" s="30">
        <v>0</v>
      </c>
      <c r="DZ143" s="30">
        <v>0</v>
      </c>
      <c r="EA143" s="30">
        <v>0</v>
      </c>
      <c r="EB143" s="30">
        <v>0</v>
      </c>
      <c r="EC143" s="30">
        <v>0</v>
      </c>
      <c r="ED143" s="30">
        <v>0</v>
      </c>
      <c r="EE143" s="30">
        <v>0</v>
      </c>
      <c r="EF143" s="30">
        <v>0</v>
      </c>
      <c r="EG143" s="30">
        <v>0</v>
      </c>
      <c r="EH143" s="30">
        <v>0</v>
      </c>
    </row>
    <row r="144" spans="6:138">
      <c r="CA144" s="28">
        <v>10</v>
      </c>
      <c r="CB144" s="30" t="e">
        <f t="shared" si="14"/>
        <v>#REF!</v>
      </c>
      <c r="CC144" s="30" t="e">
        <f t="shared" si="14"/>
        <v>#REF!</v>
      </c>
      <c r="CD144" s="30" t="e">
        <f t="shared" si="14"/>
        <v>#REF!</v>
      </c>
      <c r="CE144" s="30" t="e">
        <f t="shared" si="8"/>
        <v>#REF!</v>
      </c>
      <c r="CF144" s="30" t="e">
        <f t="shared" si="9"/>
        <v>#REF!</v>
      </c>
      <c r="CG144" s="30" t="e">
        <f t="shared" si="10"/>
        <v>#REF!</v>
      </c>
      <c r="CH144" s="30" t="e">
        <f t="shared" si="11"/>
        <v>#REF!</v>
      </c>
      <c r="CI144" s="30" t="e">
        <f t="shared" si="12"/>
        <v>#REF!</v>
      </c>
      <c r="CJ144" s="30" t="e">
        <f t="shared" si="13"/>
        <v>#REF!</v>
      </c>
      <c r="CL144" s="30"/>
      <c r="CM144" s="30">
        <v>0</v>
      </c>
      <c r="CN144" s="30">
        <v>0</v>
      </c>
      <c r="CO144" s="30">
        <v>0</v>
      </c>
      <c r="CP144" s="30">
        <v>0</v>
      </c>
      <c r="CQ144" s="30">
        <v>0</v>
      </c>
      <c r="CR144" s="30">
        <v>0</v>
      </c>
      <c r="CS144" s="30">
        <v>0</v>
      </c>
      <c r="CT144" s="30">
        <v>0</v>
      </c>
      <c r="CU144" s="30">
        <v>0</v>
      </c>
      <c r="CV144" s="30">
        <v>0</v>
      </c>
      <c r="CW144" s="30">
        <v>0</v>
      </c>
      <c r="CX144" s="30">
        <v>0</v>
      </c>
      <c r="CY144" s="30">
        <v>0</v>
      </c>
      <c r="CZ144" s="30">
        <v>0</v>
      </c>
      <c r="DA144" s="30">
        <v>0</v>
      </c>
      <c r="DB144" s="30">
        <v>0</v>
      </c>
      <c r="DC144" s="30">
        <v>0</v>
      </c>
      <c r="DD144" s="30">
        <v>0</v>
      </c>
      <c r="DE144" s="30">
        <v>0</v>
      </c>
      <c r="DF144" s="30">
        <v>0</v>
      </c>
      <c r="DG144" s="30">
        <v>0</v>
      </c>
      <c r="DH144" s="30">
        <v>0</v>
      </c>
      <c r="DI144" s="30">
        <v>0</v>
      </c>
      <c r="DJ144" s="30">
        <v>0</v>
      </c>
      <c r="DK144" s="30">
        <v>0</v>
      </c>
      <c r="DL144" s="30">
        <v>0</v>
      </c>
      <c r="DM144" s="30">
        <v>0</v>
      </c>
      <c r="DN144" s="30">
        <v>0</v>
      </c>
      <c r="DO144" s="30">
        <v>0</v>
      </c>
      <c r="DP144" s="30">
        <v>0</v>
      </c>
      <c r="DQ144" s="30">
        <v>0</v>
      </c>
      <c r="DR144" s="30">
        <v>0</v>
      </c>
      <c r="DS144" s="30">
        <v>0</v>
      </c>
      <c r="DT144" s="30">
        <v>0</v>
      </c>
      <c r="DU144" s="30">
        <v>0</v>
      </c>
      <c r="DV144" s="30">
        <v>0</v>
      </c>
      <c r="DW144" s="30">
        <v>0</v>
      </c>
      <c r="DX144" s="30">
        <v>0</v>
      </c>
      <c r="DY144" s="30">
        <v>0</v>
      </c>
      <c r="DZ144" s="30">
        <v>0</v>
      </c>
      <c r="EA144" s="30">
        <v>0</v>
      </c>
      <c r="EB144" s="30">
        <v>0</v>
      </c>
      <c r="EC144" s="30">
        <v>0</v>
      </c>
      <c r="ED144" s="30">
        <v>0</v>
      </c>
      <c r="EE144" s="30">
        <v>0</v>
      </c>
      <c r="EF144" s="30">
        <v>0</v>
      </c>
      <c r="EG144" s="30">
        <v>0</v>
      </c>
      <c r="EH144" s="30">
        <v>0</v>
      </c>
    </row>
    <row r="145" spans="79:138">
      <c r="CA145" s="28">
        <v>11</v>
      </c>
      <c r="CB145" s="30" t="e">
        <f t="shared" si="14"/>
        <v>#REF!</v>
      </c>
      <c r="CC145" s="30" t="e">
        <f t="shared" si="14"/>
        <v>#REF!</v>
      </c>
      <c r="CD145" s="30" t="e">
        <f t="shared" si="14"/>
        <v>#REF!</v>
      </c>
      <c r="CE145" s="30" t="e">
        <f t="shared" si="8"/>
        <v>#REF!</v>
      </c>
      <c r="CF145" s="30" t="e">
        <f t="shared" si="9"/>
        <v>#REF!</v>
      </c>
      <c r="CG145" s="30" t="e">
        <f t="shared" si="10"/>
        <v>#REF!</v>
      </c>
      <c r="CH145" s="30" t="e">
        <f t="shared" si="11"/>
        <v>#REF!</v>
      </c>
      <c r="CI145" s="30" t="e">
        <f t="shared" si="12"/>
        <v>#REF!</v>
      </c>
      <c r="CJ145" s="30" t="e">
        <f t="shared" si="13"/>
        <v>#REF!</v>
      </c>
      <c r="CL145" s="30"/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  <c r="DY145" s="30">
        <v>0</v>
      </c>
      <c r="DZ145" s="30">
        <v>0</v>
      </c>
      <c r="EA145" s="30">
        <v>0</v>
      </c>
      <c r="EB145" s="30">
        <v>0</v>
      </c>
      <c r="EC145" s="30">
        <v>0</v>
      </c>
      <c r="ED145" s="30">
        <v>0</v>
      </c>
      <c r="EE145" s="30">
        <v>0</v>
      </c>
      <c r="EF145" s="30">
        <v>0</v>
      </c>
      <c r="EG145" s="30">
        <v>0</v>
      </c>
      <c r="EH145" s="30">
        <v>0</v>
      </c>
    </row>
    <row r="146" spans="79:138">
      <c r="CA146" s="28">
        <v>12</v>
      </c>
      <c r="CB146" s="30" t="e">
        <f t="shared" si="14"/>
        <v>#REF!</v>
      </c>
      <c r="CC146" s="30" t="e">
        <f t="shared" si="14"/>
        <v>#REF!</v>
      </c>
      <c r="CD146" s="30" t="e">
        <f t="shared" si="14"/>
        <v>#REF!</v>
      </c>
      <c r="CE146" s="30" t="e">
        <f t="shared" si="8"/>
        <v>#REF!</v>
      </c>
      <c r="CF146" s="30" t="e">
        <f t="shared" si="9"/>
        <v>#REF!</v>
      </c>
      <c r="CG146" s="30" t="e">
        <f t="shared" si="10"/>
        <v>#REF!</v>
      </c>
      <c r="CL146" s="30"/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  <c r="EA146" s="30">
        <v>0</v>
      </c>
      <c r="EB146" s="30">
        <v>0</v>
      </c>
      <c r="EC146" s="30">
        <v>0</v>
      </c>
      <c r="ED146" s="30">
        <v>0</v>
      </c>
      <c r="EE146" s="30">
        <v>0</v>
      </c>
      <c r="EF146" s="30">
        <v>0</v>
      </c>
      <c r="EG146" s="30">
        <v>0</v>
      </c>
      <c r="EH146" s="30">
        <v>0</v>
      </c>
    </row>
    <row r="148" spans="79:138">
      <c r="CA148" s="28" t="s">
        <v>42</v>
      </c>
      <c r="CB148" s="30" t="e">
        <v>#REF!</v>
      </c>
      <c r="CC148" s="30"/>
      <c r="CD148" s="30"/>
      <c r="CE148" s="30" t="e">
        <v>#REF!</v>
      </c>
      <c r="CF148" s="30"/>
      <c r="CG148" s="30"/>
      <c r="CH148" s="30" t="e">
        <v>#REF!</v>
      </c>
      <c r="CI148" s="30"/>
      <c r="CJ148" s="30"/>
    </row>
    <row r="149" spans="79:138">
      <c r="CA149" s="28" t="s">
        <v>41</v>
      </c>
      <c r="CB149" s="30" t="e">
        <v>#REF!</v>
      </c>
      <c r="CC149" s="30"/>
      <c r="CD149" s="30"/>
      <c r="CE149" s="30" t="e">
        <v>#REF!</v>
      </c>
      <c r="CF149" s="30"/>
      <c r="CG149" s="30"/>
      <c r="CH149" s="30" t="e">
        <v>#REF!</v>
      </c>
      <c r="CI149" s="30"/>
      <c r="CJ149" s="30"/>
    </row>
    <row r="150" spans="79:138">
      <c r="CA150" s="28" t="s">
        <v>40</v>
      </c>
      <c r="CB150" s="30" t="e">
        <v>#REF!</v>
      </c>
      <c r="CC150" s="30"/>
      <c r="CD150" s="30"/>
      <c r="CE150" s="30" t="e">
        <v>#REF!</v>
      </c>
      <c r="CF150" s="30"/>
      <c r="CG150" s="30"/>
      <c r="CH150" s="30" t="e">
        <v>#REF!</v>
      </c>
      <c r="CI150" s="30"/>
      <c r="CJ150" s="30"/>
    </row>
    <row r="151" spans="79:138">
      <c r="CA151" s="28" t="s">
        <v>39</v>
      </c>
      <c r="CB151" s="30" t="e">
        <v>#REF!</v>
      </c>
      <c r="CC151" s="30"/>
      <c r="CD151" s="30"/>
      <c r="CE151" s="30" t="e">
        <v>#REF!</v>
      </c>
      <c r="CF151" s="30"/>
      <c r="CG151" s="30"/>
      <c r="CH151" s="30" t="e">
        <v>#REF!</v>
      </c>
      <c r="CI151" s="30"/>
      <c r="CJ151" s="30"/>
    </row>
    <row r="152" spans="79:138">
      <c r="CA152" s="28" t="s">
        <v>38</v>
      </c>
      <c r="CB152" s="30" t="e">
        <v>#REF!</v>
      </c>
      <c r="CC152" s="30"/>
      <c r="CD152" s="30"/>
      <c r="CE152" s="30" t="e">
        <v>#REF!</v>
      </c>
      <c r="CF152" s="30"/>
      <c r="CG152" s="30"/>
      <c r="CH152" s="30" t="e">
        <v>#REF!</v>
      </c>
      <c r="CI152" s="30"/>
      <c r="CJ152" s="30"/>
    </row>
    <row r="153" spans="79:138">
      <c r="CA153" s="28" t="s">
        <v>37</v>
      </c>
      <c r="CB153" s="30" t="e">
        <v>#REF!</v>
      </c>
      <c r="CC153" s="30"/>
      <c r="CD153" s="30"/>
      <c r="CE153" s="30" t="e">
        <v>#REF!</v>
      </c>
      <c r="CF153" s="30"/>
      <c r="CG153" s="30"/>
      <c r="CH153" s="30" t="e">
        <v>#REF!</v>
      </c>
      <c r="CI153" s="30"/>
      <c r="CJ153" s="30"/>
    </row>
  </sheetData>
  <mergeCells count="346">
    <mergeCell ref="T14:U14"/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P7:Y7"/>
    <mergeCell ref="A9:AM9"/>
    <mergeCell ref="Z15:AF17"/>
    <mergeCell ref="AG15:AK17"/>
    <mergeCell ref="AL15:AM17"/>
    <mergeCell ref="O16:P16"/>
    <mergeCell ref="T16:U16"/>
    <mergeCell ref="O17:P17"/>
    <mergeCell ref="T17:U17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W12:Y14"/>
    <mergeCell ref="Z12:AF14"/>
    <mergeCell ref="AG12:AK14"/>
    <mergeCell ref="AL12:AM14"/>
    <mergeCell ref="O13:P13"/>
    <mergeCell ref="T13:U13"/>
    <mergeCell ref="O14:P14"/>
    <mergeCell ref="A21:B23"/>
    <mergeCell ref="C21:J23"/>
    <mergeCell ref="K21:N23"/>
    <mergeCell ref="O21:P21"/>
    <mergeCell ref="T21:U21"/>
    <mergeCell ref="W21:Y23"/>
    <mergeCell ref="A15:B17"/>
    <mergeCell ref="C15:J17"/>
    <mergeCell ref="K15:N17"/>
    <mergeCell ref="O15:P15"/>
    <mergeCell ref="T15:U15"/>
    <mergeCell ref="W15:Y17"/>
    <mergeCell ref="A18:B20"/>
    <mergeCell ref="C18:J20"/>
    <mergeCell ref="K18:N20"/>
    <mergeCell ref="O18:P18"/>
    <mergeCell ref="T18:U18"/>
    <mergeCell ref="W18:Y20"/>
    <mergeCell ref="Z18:AF20"/>
    <mergeCell ref="AG18:AK20"/>
    <mergeCell ref="AL18:AM20"/>
    <mergeCell ref="O19:P19"/>
    <mergeCell ref="T19:U19"/>
    <mergeCell ref="O20:P20"/>
    <mergeCell ref="T20:U20"/>
    <mergeCell ref="BE24:BK24"/>
    <mergeCell ref="O25:P25"/>
    <mergeCell ref="T25:U25"/>
    <mergeCell ref="Z21:AF23"/>
    <mergeCell ref="AG21:AK23"/>
    <mergeCell ref="AL21:AM23"/>
    <mergeCell ref="BE21:BF21"/>
    <mergeCell ref="BJ21:BK21"/>
    <mergeCell ref="O22:P22"/>
    <mergeCell ref="T22:U22"/>
    <mergeCell ref="O23:P23"/>
    <mergeCell ref="T23:U23"/>
    <mergeCell ref="A24:B26"/>
    <mergeCell ref="C24:J26"/>
    <mergeCell ref="K24:N26"/>
    <mergeCell ref="O24:P24"/>
    <mergeCell ref="T24:U24"/>
    <mergeCell ref="W24:Y26"/>
    <mergeCell ref="Z24:AF26"/>
    <mergeCell ref="AG24:AK26"/>
    <mergeCell ref="AL24:AM26"/>
    <mergeCell ref="O26:P26"/>
    <mergeCell ref="T26:U26"/>
    <mergeCell ref="A30:AM30"/>
    <mergeCell ref="A31:B33"/>
    <mergeCell ref="C31:J33"/>
    <mergeCell ref="K31:N33"/>
    <mergeCell ref="O31:P31"/>
    <mergeCell ref="A27:B29"/>
    <mergeCell ref="C27:J29"/>
    <mergeCell ref="K27:N29"/>
    <mergeCell ref="O27:P27"/>
    <mergeCell ref="T27:U27"/>
    <mergeCell ref="W27:Y29"/>
    <mergeCell ref="Z27:AF29"/>
    <mergeCell ref="AG27:AK29"/>
    <mergeCell ref="AL27:AM29"/>
    <mergeCell ref="O28:P28"/>
    <mergeCell ref="T28:U28"/>
    <mergeCell ref="O29:P29"/>
    <mergeCell ref="T29:U29"/>
    <mergeCell ref="W31:Y33"/>
    <mergeCell ref="Z31:AF33"/>
    <mergeCell ref="AG31:AK33"/>
    <mergeCell ref="AL31:AM33"/>
    <mergeCell ref="O32:P32"/>
    <mergeCell ref="T32:U32"/>
    <mergeCell ref="A34:B36"/>
    <mergeCell ref="C34:J36"/>
    <mergeCell ref="K34:N36"/>
    <mergeCell ref="O34:P34"/>
    <mergeCell ref="T34:U34"/>
    <mergeCell ref="O35:P35"/>
    <mergeCell ref="T35:U35"/>
    <mergeCell ref="O36:P36"/>
    <mergeCell ref="T36:U36"/>
    <mergeCell ref="O33:P33"/>
    <mergeCell ref="T33:U33"/>
    <mergeCell ref="T31:U31"/>
    <mergeCell ref="K47:Y47"/>
    <mergeCell ref="Z47:AF47"/>
    <mergeCell ref="AG47:AK47"/>
    <mergeCell ref="AL47:AM47"/>
    <mergeCell ref="A37:B39"/>
    <mergeCell ref="C37:J39"/>
    <mergeCell ref="K37:N39"/>
    <mergeCell ref="O37:P37"/>
    <mergeCell ref="T37:U37"/>
    <mergeCell ref="W37:Y39"/>
    <mergeCell ref="Z37:AF39"/>
    <mergeCell ref="AG37:AK39"/>
    <mergeCell ref="AL37:AM39"/>
    <mergeCell ref="O38:P38"/>
    <mergeCell ref="T38:U38"/>
    <mergeCell ref="O39:P39"/>
    <mergeCell ref="T39:U39"/>
    <mergeCell ref="W34:Y36"/>
    <mergeCell ref="Z34:AF36"/>
    <mergeCell ref="AG34:AK36"/>
    <mergeCell ref="AL34:AM36"/>
    <mergeCell ref="Z48:AF50"/>
    <mergeCell ref="AG48:AK50"/>
    <mergeCell ref="AL48:AM50"/>
    <mergeCell ref="O49:P49"/>
    <mergeCell ref="T49:U49"/>
    <mergeCell ref="O50:P50"/>
    <mergeCell ref="T50:U50"/>
    <mergeCell ref="W48:Y50"/>
    <mergeCell ref="A40:B42"/>
    <mergeCell ref="C40:J42"/>
    <mergeCell ref="K40:N42"/>
    <mergeCell ref="O40:P40"/>
    <mergeCell ref="T40:U40"/>
    <mergeCell ref="W40:Y42"/>
    <mergeCell ref="Z40:AF42"/>
    <mergeCell ref="AG40:AK42"/>
    <mergeCell ref="AL40:AM42"/>
    <mergeCell ref="O41:P41"/>
    <mergeCell ref="T41:U41"/>
    <mergeCell ref="O42:P42"/>
    <mergeCell ref="T42:U42"/>
    <mergeCell ref="A45:AM45"/>
    <mergeCell ref="A47:B47"/>
    <mergeCell ref="C47:J47"/>
    <mergeCell ref="O51:P51"/>
    <mergeCell ref="T51:U51"/>
    <mergeCell ref="W51:Y53"/>
    <mergeCell ref="A48:B53"/>
    <mergeCell ref="A54:B59"/>
    <mergeCell ref="C48:J50"/>
    <mergeCell ref="K48:N50"/>
    <mergeCell ref="O48:P48"/>
    <mergeCell ref="T48:U48"/>
    <mergeCell ref="C54:J56"/>
    <mergeCell ref="K54:N56"/>
    <mergeCell ref="C57:J59"/>
    <mergeCell ref="K57:N59"/>
    <mergeCell ref="C51:J53"/>
    <mergeCell ref="K51:N53"/>
    <mergeCell ref="T53:U53"/>
    <mergeCell ref="Z54:AF56"/>
    <mergeCell ref="AG54:AK56"/>
    <mergeCell ref="O55:P55"/>
    <mergeCell ref="T55:U55"/>
    <mergeCell ref="O56:P56"/>
    <mergeCell ref="T56:U56"/>
    <mergeCell ref="O54:P54"/>
    <mergeCell ref="T54:U54"/>
    <mergeCell ref="W54:Y56"/>
    <mergeCell ref="Z57:AF59"/>
    <mergeCell ref="O57:P57"/>
    <mergeCell ref="T57:U57"/>
    <mergeCell ref="W57:Y59"/>
    <mergeCell ref="Z51:AF53"/>
    <mergeCell ref="BE60:BK60"/>
    <mergeCell ref="O61:P61"/>
    <mergeCell ref="T61:U61"/>
    <mergeCell ref="O62:P62"/>
    <mergeCell ref="T62:U62"/>
    <mergeCell ref="AG57:AK59"/>
    <mergeCell ref="AL57:AM59"/>
    <mergeCell ref="AL54:AM56"/>
    <mergeCell ref="BE57:BF57"/>
    <mergeCell ref="BJ57:BK57"/>
    <mergeCell ref="O58:P58"/>
    <mergeCell ref="T58:U58"/>
    <mergeCell ref="O59:P59"/>
    <mergeCell ref="T59:U59"/>
    <mergeCell ref="AG51:AK53"/>
    <mergeCell ref="AL51:AM53"/>
    <mergeCell ref="O52:P52"/>
    <mergeCell ref="T52:U52"/>
    <mergeCell ref="O53:P53"/>
    <mergeCell ref="A60:B62"/>
    <mergeCell ref="C60:J62"/>
    <mergeCell ref="K60:N62"/>
    <mergeCell ref="O60:P60"/>
    <mergeCell ref="T60:U60"/>
    <mergeCell ref="W60:Y62"/>
    <mergeCell ref="Z60:AF62"/>
    <mergeCell ref="AG60:AK62"/>
    <mergeCell ref="AL60:AM62"/>
    <mergeCell ref="A65:AM65"/>
    <mergeCell ref="A67:A70"/>
    <mergeCell ref="B67:D70"/>
    <mergeCell ref="F67:J70"/>
    <mergeCell ref="K67:O70"/>
    <mergeCell ref="P67:T70"/>
    <mergeCell ref="U67:Y70"/>
    <mergeCell ref="Z67:AD70"/>
    <mergeCell ref="AE67:AG70"/>
    <mergeCell ref="AH67:AJ70"/>
    <mergeCell ref="AK67:AL70"/>
    <mergeCell ref="AM67:AM70"/>
    <mergeCell ref="AO69:AO70"/>
    <mergeCell ref="AP69:AP70"/>
    <mergeCell ref="A71:A100"/>
    <mergeCell ref="B71:D76"/>
    <mergeCell ref="E71:E76"/>
    <mergeCell ref="F71:J76"/>
    <mergeCell ref="AE71:AE76"/>
    <mergeCell ref="AF71:AF76"/>
    <mergeCell ref="AG71:AG76"/>
    <mergeCell ref="AH71:AJ74"/>
    <mergeCell ref="AK71:AK76"/>
    <mergeCell ref="AL71:AL76"/>
    <mergeCell ref="AM71:AM76"/>
    <mergeCell ref="AE77:AE82"/>
    <mergeCell ref="AF77:AF82"/>
    <mergeCell ref="AG77:AG82"/>
    <mergeCell ref="B95:D100"/>
    <mergeCell ref="E95:E100"/>
    <mergeCell ref="Z95:AD100"/>
    <mergeCell ref="B83:D88"/>
    <mergeCell ref="E83:E88"/>
    <mergeCell ref="P83:T88"/>
    <mergeCell ref="AE83:AE88"/>
    <mergeCell ref="AF83:AF88"/>
    <mergeCell ref="AG83:AG88"/>
    <mergeCell ref="B77:D82"/>
    <mergeCell ref="E77:E82"/>
    <mergeCell ref="K77:O82"/>
    <mergeCell ref="AT71:AT76"/>
    <mergeCell ref="AH75:AH76"/>
    <mergeCell ref="AI75:AI76"/>
    <mergeCell ref="AJ75:AJ76"/>
    <mergeCell ref="AY77:AY82"/>
    <mergeCell ref="AV83:AV88"/>
    <mergeCell ref="AW83:AW88"/>
    <mergeCell ref="AX83:AX88"/>
    <mergeCell ref="AY83:AY88"/>
    <mergeCell ref="AZ77:AZ82"/>
    <mergeCell ref="AH81:AH82"/>
    <mergeCell ref="AI81:AI82"/>
    <mergeCell ref="AJ81:AJ82"/>
    <mergeCell ref="AH77:AJ80"/>
    <mergeCell ref="AV71:AV76"/>
    <mergeCell ref="AW71:AW76"/>
    <mergeCell ref="AX71:AX76"/>
    <mergeCell ref="AY71:AY76"/>
    <mergeCell ref="AZ71:AZ76"/>
    <mergeCell ref="AU71:AU76"/>
    <mergeCell ref="AW77:AW82"/>
    <mergeCell ref="AX77:AX82"/>
    <mergeCell ref="AK77:AK82"/>
    <mergeCell ref="AL77:AL82"/>
    <mergeCell ref="AM77:AM82"/>
    <mergeCell ref="AT77:AT82"/>
    <mergeCell ref="AU77:AU82"/>
    <mergeCell ref="AV77:AV82"/>
    <mergeCell ref="AZ83:AZ88"/>
    <mergeCell ref="AH87:AH88"/>
    <mergeCell ref="AI87:AI88"/>
    <mergeCell ref="AJ87:AJ88"/>
    <mergeCell ref="AH83:AJ86"/>
    <mergeCell ref="AK83:AK88"/>
    <mergeCell ref="AL83:AL88"/>
    <mergeCell ref="AM83:AM88"/>
    <mergeCell ref="AT83:AT88"/>
    <mergeCell ref="AU83:AU88"/>
    <mergeCell ref="AY89:AY94"/>
    <mergeCell ref="AZ89:AZ94"/>
    <mergeCell ref="AH93:AH94"/>
    <mergeCell ref="AI93:AI94"/>
    <mergeCell ref="AJ93:AJ94"/>
    <mergeCell ref="AH89:AJ92"/>
    <mergeCell ref="AK89:AK94"/>
    <mergeCell ref="AL89:AL94"/>
    <mergeCell ref="AM89:AM94"/>
    <mergeCell ref="AT89:AT94"/>
    <mergeCell ref="AX89:AX94"/>
    <mergeCell ref="AV89:AV94"/>
    <mergeCell ref="AW89:AW94"/>
    <mergeCell ref="B89:D94"/>
    <mergeCell ref="E89:E94"/>
    <mergeCell ref="U89:Y94"/>
    <mergeCell ref="AE89:AE94"/>
    <mergeCell ref="AF89:AF94"/>
    <mergeCell ref="AG89:AG94"/>
    <mergeCell ref="AU89:AU94"/>
    <mergeCell ref="AE95:AE100"/>
    <mergeCell ref="AF95:AF100"/>
    <mergeCell ref="AG95:AG100"/>
    <mergeCell ref="AH99:AH100"/>
    <mergeCell ref="AI99:AI100"/>
    <mergeCell ref="AJ99:AJ100"/>
    <mergeCell ref="AH95:AJ98"/>
    <mergeCell ref="AZ95:AZ100"/>
    <mergeCell ref="AX101:AX106"/>
    <mergeCell ref="AY101:AY106"/>
    <mergeCell ref="AV95:AV100"/>
    <mergeCell ref="AW95:AW100"/>
    <mergeCell ref="AX95:AX100"/>
    <mergeCell ref="AY95:AY100"/>
    <mergeCell ref="AK95:AK100"/>
    <mergeCell ref="AL95:AL100"/>
    <mergeCell ref="AM95:AM100"/>
    <mergeCell ref="AT95:AT100"/>
    <mergeCell ref="AU95:AU100"/>
    <mergeCell ref="AZ101:AZ106"/>
    <mergeCell ref="AT101:AT106"/>
    <mergeCell ref="AU101:AU106"/>
    <mergeCell ref="AV101:AV106"/>
    <mergeCell ref="AW101:AW106"/>
  </mergeCells>
  <phoneticPr fontId="2"/>
  <conditionalFormatting sqref="F80:F82 J80:J82 F86:F88 J86:K88 O86:O88 F92:F94 J92:K94 O92:P94 T92:T94 F98:F100 J98:K100 O98:P100 T98:U100 Y98:Y100">
    <cfRule type="cellIs" dxfId="3" priority="4" stopIfTrue="1" operator="equal">
      <formula>0</formula>
    </cfRule>
  </conditionalFormatting>
  <conditionalFormatting sqref="F109:R109 T109:U109 F133:R133 T133:U133">
    <cfRule type="cellIs" dxfId="2" priority="3" stopIfTrue="1" operator="greaterThan">
      <formula>0</formula>
    </cfRule>
  </conditionalFormatting>
  <conditionalFormatting sqref="AO71 AO77 AO83 AO89 AO95">
    <cfRule type="cellIs" dxfId="1" priority="1" stopIfTrue="1" operator="notEqual">
      <formula>3</formula>
    </cfRule>
  </conditionalFormatting>
  <conditionalFormatting sqref="AP71 AP77 AP83 AP89 AP95">
    <cfRule type="cellIs" dxfId="0" priority="2" stopIfTrue="1" operator="notEqual">
      <formula>0</formula>
    </cfRule>
  </conditionalFormatting>
  <pageMargins left="0.39370078740157483" right="0.19685039370078741" top="0.39370078740157483" bottom="0.27559055118110237" header="0.51181102362204722" footer="0.19685039370078741"/>
  <pageSetup paperSize="9" scale="83" orientation="portrait" horizontalDpi="4294967293" r:id="rId1"/>
  <headerFooter alignWithMargins="0"/>
  <rowBreaks count="1" manualBreakCount="1">
    <brk id="64" max="38" man="1"/>
  </rowBreaks>
  <colBreaks count="2" manualBreakCount="2">
    <brk id="39" max="112" man="1"/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8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 トリムフリー</vt:lpstr>
      <vt:lpstr>参加チーム一覧 トリムフリー</vt:lpstr>
      <vt:lpstr>1コート結果</vt:lpstr>
      <vt:lpstr>7コート結果</vt:lpstr>
      <vt:lpstr>Sheet1</vt:lpstr>
      <vt:lpstr>'1コート結果'!Print_Area</vt:lpstr>
      <vt:lpstr>'7コート結果'!Print_Area</vt:lpstr>
      <vt:lpstr>'参加チーム一覧 トリムフリー'!Print_Area</vt:lpstr>
      <vt:lpstr>'表紙 トリムフリー'!Print_Area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忍 新美</dc:creator>
  <cp:lastModifiedBy>teruoyaji-19610158@outlook.jp</cp:lastModifiedBy>
  <cp:lastPrinted>2024-06-02T06:18:08Z</cp:lastPrinted>
  <dcterms:created xsi:type="dcterms:W3CDTF">2024-05-28T05:57:06Z</dcterms:created>
  <dcterms:modified xsi:type="dcterms:W3CDTF">2024-06-04T14:32:32Z</dcterms:modified>
</cp:coreProperties>
</file>