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そふとばれー\ソフトバレー1\01県資料抜粋\2024年度\メディアス知多　6月2日\メディアス知多結果　6月2日\"/>
    </mc:Choice>
  </mc:AlternateContent>
  <xr:revisionPtr revIDLastSave="0" documentId="13_ncr:1_{0A874BF0-87EF-4710-B926-AEC6941425A2}" xr6:coauthVersionLast="47" xr6:coauthVersionMax="47" xr10:uidLastSave="{00000000-0000-0000-0000-000000000000}"/>
  <bookViews>
    <workbookView xWindow="-108" yWindow="-108" windowWidth="23256" windowHeight="12456" tabRatio="869" activeTab="2" xr2:uid="{00000000-000D-0000-FFFF-FFFF00000000}"/>
  </bookViews>
  <sheets>
    <sheet name="表紙 ゴールド" sheetId="38" r:id="rId1"/>
    <sheet name="参加チーム一覧ゴールド" sheetId="36" r:id="rId2"/>
    <sheet name="4・10結果" sheetId="42" r:id="rId3"/>
  </sheets>
  <definedNames>
    <definedName name="_xlnm.Print_Area" localSheetId="2">'4・10結果'!$A$1:$AQ$154</definedName>
    <definedName name="_xlnm.Print_Area" localSheetId="1">参加チーム一覧ゴールド!$A$1:$G$10</definedName>
    <definedName name="_xlnm.Print_Area" localSheetId="0">'表紙 ゴールド'!$A$1:$F$28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42" l="1"/>
  <c r="C12" i="42" s="1"/>
  <c r="P5" i="42"/>
  <c r="C15" i="42" s="1"/>
  <c r="C6" i="42"/>
  <c r="Z12" i="42" s="1"/>
  <c r="P6" i="42"/>
  <c r="AI34" i="42" s="1"/>
  <c r="C7" i="42"/>
  <c r="Z18" i="42" s="1"/>
  <c r="P7" i="42"/>
  <c r="Z21" i="42" s="1"/>
  <c r="Q12" i="42"/>
  <c r="S12" i="42"/>
  <c r="AI12" i="42"/>
  <c r="Q13" i="42"/>
  <c r="S13" i="42"/>
  <c r="V13" i="42"/>
  <c r="Q14" i="42"/>
  <c r="S14" i="42"/>
  <c r="V14" i="42"/>
  <c r="Q15" i="42"/>
  <c r="S15" i="42"/>
  <c r="Q16" i="42"/>
  <c r="S16" i="42"/>
  <c r="Q17" i="42"/>
  <c r="S17" i="42"/>
  <c r="Q18" i="42"/>
  <c r="S18" i="42"/>
  <c r="Q19" i="42"/>
  <c r="S19" i="42"/>
  <c r="Q20" i="42"/>
  <c r="S20" i="42"/>
  <c r="Q21" i="42"/>
  <c r="S21" i="42"/>
  <c r="AI21" i="42"/>
  <c r="Q22" i="42"/>
  <c r="S22" i="42"/>
  <c r="Q23" i="42"/>
  <c r="S23" i="42"/>
  <c r="Q24" i="42"/>
  <c r="S24" i="42"/>
  <c r="AI24" i="42"/>
  <c r="Q25" i="42"/>
  <c r="S25" i="42"/>
  <c r="Q26" i="42"/>
  <c r="S26" i="42"/>
  <c r="C27" i="42"/>
  <c r="Q27" i="42"/>
  <c r="S27" i="42"/>
  <c r="AI27" i="42"/>
  <c r="Q28" i="42"/>
  <c r="S28" i="42"/>
  <c r="Q29" i="42"/>
  <c r="S29" i="42"/>
  <c r="C31" i="42"/>
  <c r="Q31" i="42"/>
  <c r="S31" i="42"/>
  <c r="Z31" i="42"/>
  <c r="AI31" i="42"/>
  <c r="Q32" i="42"/>
  <c r="S32" i="42"/>
  <c r="Q33" i="42"/>
  <c r="S33" i="42"/>
  <c r="C34" i="42"/>
  <c r="Q34" i="42"/>
  <c r="S34" i="42"/>
  <c r="Z34" i="42"/>
  <c r="Q35" i="42"/>
  <c r="S35" i="42"/>
  <c r="Q36" i="42"/>
  <c r="S36" i="42"/>
  <c r="C37" i="42"/>
  <c r="Q37" i="42"/>
  <c r="S37" i="42"/>
  <c r="Z37" i="42"/>
  <c r="Q38" i="42"/>
  <c r="S38" i="42"/>
  <c r="Q39" i="42"/>
  <c r="S39" i="42"/>
  <c r="C40" i="42"/>
  <c r="Q40" i="42"/>
  <c r="S40" i="42"/>
  <c r="AI40" i="42"/>
  <c r="Q41" i="42"/>
  <c r="S41" i="42"/>
  <c r="Q42" i="42"/>
  <c r="S42" i="42"/>
  <c r="Q43" i="42"/>
  <c r="S43" i="42"/>
  <c r="Z43" i="42"/>
  <c r="AI43" i="42"/>
  <c r="Q44" i="42"/>
  <c r="S44" i="42"/>
  <c r="Q45" i="42"/>
  <c r="S45" i="42"/>
  <c r="C46" i="42"/>
  <c r="Q46" i="42"/>
  <c r="S46" i="42"/>
  <c r="Z46" i="42"/>
  <c r="AI46" i="42"/>
  <c r="Q47" i="42"/>
  <c r="S47" i="42"/>
  <c r="Q48" i="42"/>
  <c r="K46" i="42" s="1"/>
  <c r="S48" i="42"/>
  <c r="C49" i="42"/>
  <c r="Q49" i="42"/>
  <c r="S49" i="42"/>
  <c r="Z49" i="42"/>
  <c r="AI49" i="42"/>
  <c r="Q50" i="42"/>
  <c r="S50" i="42"/>
  <c r="Q51" i="42"/>
  <c r="S51" i="42"/>
  <c r="C52" i="42"/>
  <c r="Q52" i="42"/>
  <c r="S52" i="42"/>
  <c r="Z52" i="42"/>
  <c r="AI52" i="42"/>
  <c r="Q53" i="42"/>
  <c r="S53" i="42"/>
  <c r="Q54" i="42"/>
  <c r="S54" i="42"/>
  <c r="C55" i="42"/>
  <c r="Q55" i="42"/>
  <c r="S55" i="42"/>
  <c r="Z55" i="42"/>
  <c r="AI55" i="42"/>
  <c r="Q56" i="42"/>
  <c r="S56" i="42"/>
  <c r="AI56" i="42"/>
  <c r="Q57" i="42"/>
  <c r="S57" i="42"/>
  <c r="K68" i="42"/>
  <c r="J74" i="42" s="1"/>
  <c r="I74" i="42" s="1"/>
  <c r="O68" i="42"/>
  <c r="P68" i="42"/>
  <c r="J80" i="42" s="1"/>
  <c r="I80" i="42" s="1"/>
  <c r="T68" i="42"/>
  <c r="Q68" i="42" s="1"/>
  <c r="Q115" i="42" s="1"/>
  <c r="U68" i="42"/>
  <c r="Y68" i="42"/>
  <c r="Z68" i="42"/>
  <c r="J92" i="42" s="1"/>
  <c r="AD68" i="42"/>
  <c r="AE68" i="42"/>
  <c r="J98" i="42" s="1"/>
  <c r="G98" i="42" s="1"/>
  <c r="AI68" i="42"/>
  <c r="K69" i="42"/>
  <c r="O69" i="42"/>
  <c r="L69" i="42" s="1"/>
  <c r="L116" i="42" s="1"/>
  <c r="P69" i="42"/>
  <c r="T69" i="42"/>
  <c r="F81" i="42" s="1"/>
  <c r="U69" i="42"/>
  <c r="Y69" i="42"/>
  <c r="F87" i="42" s="1"/>
  <c r="Z69" i="42"/>
  <c r="J93" i="42" s="1"/>
  <c r="I93" i="42" s="1"/>
  <c r="AD69" i="42"/>
  <c r="AE69" i="42"/>
  <c r="J99" i="42" s="1"/>
  <c r="AI69" i="42"/>
  <c r="AF69" i="42" s="1"/>
  <c r="K70" i="42"/>
  <c r="O70" i="42"/>
  <c r="P70" i="42"/>
  <c r="T70" i="42"/>
  <c r="T117" i="42" s="1"/>
  <c r="F129" i="42" s="1"/>
  <c r="U70" i="42"/>
  <c r="Y70" i="42"/>
  <c r="Z70" i="42"/>
  <c r="AD70" i="42"/>
  <c r="F94" i="42" s="1"/>
  <c r="AE70" i="42"/>
  <c r="AI70" i="42"/>
  <c r="B71" i="42"/>
  <c r="B118" i="42" s="1"/>
  <c r="H71" i="42"/>
  <c r="F74" i="42"/>
  <c r="P74" i="42"/>
  <c r="O80" i="42" s="1"/>
  <c r="N80" i="42" s="1"/>
  <c r="T74" i="42"/>
  <c r="K80" i="42" s="1"/>
  <c r="U74" i="42"/>
  <c r="Y74" i="42"/>
  <c r="Z74" i="42"/>
  <c r="O103" i="42" s="1"/>
  <c r="O175" i="42" s="1"/>
  <c r="AD74" i="42"/>
  <c r="K92" i="42" s="1"/>
  <c r="AE74" i="42"/>
  <c r="AI74" i="42"/>
  <c r="J75" i="42"/>
  <c r="P75" i="42"/>
  <c r="T75" i="42"/>
  <c r="U75" i="42"/>
  <c r="Y75" i="42"/>
  <c r="Z75" i="42"/>
  <c r="AD75" i="42"/>
  <c r="AE75" i="42"/>
  <c r="R103" i="42" s="1"/>
  <c r="R175" i="42" s="1"/>
  <c r="AI75" i="42"/>
  <c r="AF75" i="42" s="1"/>
  <c r="J76" i="42"/>
  <c r="P76" i="42"/>
  <c r="T76" i="42"/>
  <c r="Q76" i="42" s="1"/>
  <c r="U76" i="42"/>
  <c r="Y76" i="42"/>
  <c r="K88" i="42" s="1"/>
  <c r="Z76" i="42"/>
  <c r="AD76" i="42"/>
  <c r="K94" i="42" s="1"/>
  <c r="AE76" i="42"/>
  <c r="AI76" i="42"/>
  <c r="H77" i="42"/>
  <c r="L77" i="42"/>
  <c r="M77" i="42"/>
  <c r="N77" i="42"/>
  <c r="O77" i="42"/>
  <c r="F80" i="42"/>
  <c r="U80" i="42"/>
  <c r="Y80" i="42"/>
  <c r="P86" i="42" s="1"/>
  <c r="Z80" i="42"/>
  <c r="AD80" i="42"/>
  <c r="AE80" i="42"/>
  <c r="AI80" i="42"/>
  <c r="P98" i="42" s="1"/>
  <c r="J81" i="42"/>
  <c r="I81" i="42" s="1"/>
  <c r="K81" i="42"/>
  <c r="U81" i="42"/>
  <c r="Y81" i="42"/>
  <c r="Z81" i="42"/>
  <c r="AD81" i="42"/>
  <c r="P93" i="42" s="1"/>
  <c r="AE81" i="42"/>
  <c r="T99" i="42" s="1"/>
  <c r="AI81" i="42"/>
  <c r="P99" i="42" s="1"/>
  <c r="O82" i="42"/>
  <c r="U82" i="42"/>
  <c r="T88" i="42" s="1"/>
  <c r="Q88" i="42" s="1"/>
  <c r="Y82" i="42"/>
  <c r="Z82" i="42"/>
  <c r="T94" i="42" s="1"/>
  <c r="AD82" i="42"/>
  <c r="AA82" i="42" s="1"/>
  <c r="AE82" i="42"/>
  <c r="T100" i="42" s="1"/>
  <c r="AI82" i="42"/>
  <c r="B83" i="42"/>
  <c r="U61" i="42" s="1"/>
  <c r="H83" i="42"/>
  <c r="M83" i="42"/>
  <c r="T83" i="42"/>
  <c r="F86" i="42"/>
  <c r="J86" i="42"/>
  <c r="G86" i="42" s="1"/>
  <c r="K86" i="42"/>
  <c r="Z86" i="42"/>
  <c r="AD86" i="42"/>
  <c r="AC86" i="42" s="1"/>
  <c r="X92" i="42" s="1"/>
  <c r="AE86" i="42"/>
  <c r="AE135" i="42" s="1"/>
  <c r="AI86" i="42"/>
  <c r="O87" i="42"/>
  <c r="T87" i="42"/>
  <c r="Z87" i="42"/>
  <c r="AD87" i="42"/>
  <c r="AE87" i="42"/>
  <c r="AE136" i="42" s="1"/>
  <c r="AI87" i="42"/>
  <c r="AI136" i="42" s="1"/>
  <c r="U148" i="42" s="1"/>
  <c r="J88" i="42"/>
  <c r="O88" i="42"/>
  <c r="P88" i="42"/>
  <c r="Z88" i="42"/>
  <c r="AD88" i="42"/>
  <c r="AC88" i="42" s="1"/>
  <c r="X94" i="42" s="1"/>
  <c r="AE88" i="42"/>
  <c r="AE137" i="42" s="1"/>
  <c r="Y149" i="42" s="1"/>
  <c r="AI88" i="42"/>
  <c r="H89" i="42"/>
  <c r="R89" i="42"/>
  <c r="V89" i="42"/>
  <c r="W89" i="42"/>
  <c r="X89" i="42"/>
  <c r="F92" i="42"/>
  <c r="O92" i="42"/>
  <c r="T92" i="42"/>
  <c r="W92" i="42"/>
  <c r="AE92" i="42"/>
  <c r="AD98" i="42" s="1"/>
  <c r="AA98" i="42" s="1"/>
  <c r="AI92" i="42"/>
  <c r="AI141" i="42" s="1"/>
  <c r="F93" i="42"/>
  <c r="K93" i="42"/>
  <c r="O93" i="42"/>
  <c r="L93" i="42" s="1"/>
  <c r="W93" i="42"/>
  <c r="Y93" i="42"/>
  <c r="AE93" i="42"/>
  <c r="AD99" i="42" s="1"/>
  <c r="AC99" i="42" s="1"/>
  <c r="AI93" i="42"/>
  <c r="J94" i="42"/>
  <c r="O94" i="42"/>
  <c r="N94" i="42" s="1"/>
  <c r="U94" i="42"/>
  <c r="W94" i="42"/>
  <c r="Y94" i="42"/>
  <c r="AE94" i="42"/>
  <c r="AI94" i="42"/>
  <c r="AH94" i="42" s="1"/>
  <c r="B95" i="42"/>
  <c r="AE61" i="42" s="1"/>
  <c r="AE108" i="42" s="1"/>
  <c r="M95" i="42"/>
  <c r="R95" i="42"/>
  <c r="W95" i="42"/>
  <c r="AB95" i="42"/>
  <c r="F98" i="42"/>
  <c r="K98" i="42"/>
  <c r="O98" i="42"/>
  <c r="N98" i="42" s="1"/>
  <c r="Z98" i="42"/>
  <c r="O99" i="42"/>
  <c r="U99" i="42"/>
  <c r="Z99" i="42"/>
  <c r="J100" i="42"/>
  <c r="K100" i="42"/>
  <c r="O100" i="42"/>
  <c r="L100" i="42" s="1"/>
  <c r="P100" i="42"/>
  <c r="Y100" i="42"/>
  <c r="G103" i="42"/>
  <c r="G175" i="42" s="1"/>
  <c r="I103" i="42"/>
  <c r="L103" i="42"/>
  <c r="L175" i="42" s="1"/>
  <c r="N103" i="42"/>
  <c r="Q103" i="42"/>
  <c r="Q175" i="42" s="1"/>
  <c r="S103" i="42"/>
  <c r="U108" i="42"/>
  <c r="K115" i="42"/>
  <c r="M115" i="42"/>
  <c r="O115" i="42"/>
  <c r="F121" i="42" s="1"/>
  <c r="P115" i="42"/>
  <c r="J127" i="42" s="1"/>
  <c r="R115" i="42"/>
  <c r="K116" i="42"/>
  <c r="J122" i="42" s="1"/>
  <c r="M116" i="42"/>
  <c r="P116" i="42"/>
  <c r="J128" i="42" s="1"/>
  <c r="R116" i="42"/>
  <c r="T116" i="42"/>
  <c r="F128" i="42" s="1"/>
  <c r="K117" i="42"/>
  <c r="M117" i="42"/>
  <c r="P117" i="42"/>
  <c r="J129" i="42" s="1"/>
  <c r="R117" i="42"/>
  <c r="H118" i="42"/>
  <c r="T119" i="42"/>
  <c r="P120" i="42"/>
  <c r="J121" i="42"/>
  <c r="P121" i="42"/>
  <c r="O127" i="42" s="1"/>
  <c r="P122" i="42"/>
  <c r="O128" i="42" s="1"/>
  <c r="T122" i="42"/>
  <c r="Q122" i="42" s="1"/>
  <c r="P123" i="42"/>
  <c r="O129" i="42" s="1"/>
  <c r="H124" i="42"/>
  <c r="M124" i="42"/>
  <c r="B132" i="42"/>
  <c r="AD133" i="42"/>
  <c r="AI133" i="42"/>
  <c r="Z134" i="42"/>
  <c r="AE134" i="42"/>
  <c r="Z135" i="42"/>
  <c r="Z136" i="42"/>
  <c r="AD136" i="42"/>
  <c r="Z137" i="42"/>
  <c r="Y143" i="42" s="1"/>
  <c r="AD137" i="42"/>
  <c r="AA137" i="42" s="1"/>
  <c r="V143" i="42" s="1"/>
  <c r="V138" i="42"/>
  <c r="W138" i="42"/>
  <c r="X138" i="42"/>
  <c r="AI139" i="42"/>
  <c r="AE140" i="42"/>
  <c r="W141" i="42"/>
  <c r="W142" i="42"/>
  <c r="AE142" i="42"/>
  <c r="AD148" i="42" s="1"/>
  <c r="AI142" i="42"/>
  <c r="Z148" i="42" s="1"/>
  <c r="W143" i="42"/>
  <c r="AE143" i="42"/>
  <c r="AD149" i="42" s="1"/>
  <c r="W144" i="42"/>
  <c r="AB144" i="42"/>
  <c r="G152" i="42"/>
  <c r="H152" i="42"/>
  <c r="I152" i="42"/>
  <c r="K152" i="42"/>
  <c r="L152" i="42"/>
  <c r="M152" i="42"/>
  <c r="N152" i="42"/>
  <c r="O152" i="42"/>
  <c r="P152" i="42"/>
  <c r="Q152" i="42"/>
  <c r="R152" i="42"/>
  <c r="S152" i="42"/>
  <c r="T152" i="42"/>
  <c r="U152" i="42"/>
  <c r="I175" i="42"/>
  <c r="N175" i="42"/>
  <c r="S175" i="42"/>
  <c r="BZ176" i="42"/>
  <c r="BZ175" i="42" s="1"/>
  <c r="CC176" i="42"/>
  <c r="CB178" i="42"/>
  <c r="CE179" i="42"/>
  <c r="CA181" i="42"/>
  <c r="CB182" i="42"/>
  <c r="CD183" i="42"/>
  <c r="CF184" i="42"/>
  <c r="CG185" i="42"/>
  <c r="BZ187" i="42"/>
  <c r="CB188" i="42"/>
  <c r="Z147" i="42" l="1"/>
  <c r="I127" i="42"/>
  <c r="BZ188" i="42"/>
  <c r="CA182" i="42"/>
  <c r="CE186" i="42"/>
  <c r="BZ183" i="42"/>
  <c r="CA179" i="42"/>
  <c r="CB185" i="42"/>
  <c r="CF181" i="42"/>
  <c r="CB186" i="42"/>
  <c r="CA185" i="42"/>
  <c r="CF182" i="42"/>
  <c r="CE181" i="42"/>
  <c r="CB180" i="42"/>
  <c r="CF178" i="42"/>
  <c r="CC177" i="42"/>
  <c r="G121" i="42"/>
  <c r="L82" i="42"/>
  <c r="K61" i="42"/>
  <c r="K108" i="42" s="1"/>
  <c r="BZ180" i="42"/>
  <c r="Y98" i="42"/>
  <c r="K82" i="42"/>
  <c r="B77" i="42"/>
  <c r="S75" i="42"/>
  <c r="X74" i="42"/>
  <c r="X68" i="42"/>
  <c r="Z27" i="42"/>
  <c r="AI15" i="42"/>
  <c r="CD184" i="42"/>
  <c r="CD179" i="42"/>
  <c r="CG187" i="42"/>
  <c r="CB184" i="42"/>
  <c r="CD180" i="42"/>
  <c r="CD186" i="42"/>
  <c r="BZ184" i="42"/>
  <c r="CD187" i="42"/>
  <c r="CH183" i="42"/>
  <c r="CD188" i="42"/>
  <c r="CC187" i="42"/>
  <c r="CA186" i="42"/>
  <c r="CH184" i="42"/>
  <c r="CG183" i="42"/>
  <c r="CE182" i="42"/>
  <c r="CC181" i="42"/>
  <c r="CE178" i="42"/>
  <c r="CB177" i="42"/>
  <c r="B144" i="42"/>
  <c r="T115" i="42"/>
  <c r="F127" i="42" s="1"/>
  <c r="CC188" i="42"/>
  <c r="CA187" i="42"/>
  <c r="BZ186" i="42"/>
  <c r="CG184" i="42"/>
  <c r="CE183" i="42"/>
  <c r="CD182" i="42"/>
  <c r="CB181" i="42"/>
  <c r="CH179" i="42"/>
  <c r="CD178" i="42"/>
  <c r="CF176" i="42"/>
  <c r="AI143" i="42"/>
  <c r="AE141" i="42"/>
  <c r="AD147" i="42" s="1"/>
  <c r="AD135" i="42"/>
  <c r="U141" i="42" s="1"/>
  <c r="T123" i="42"/>
  <c r="K129" i="42" s="1"/>
  <c r="N129" i="42" s="1"/>
  <c r="P94" i="42"/>
  <c r="U92" i="42"/>
  <c r="AH82" i="42"/>
  <c r="F82" i="42"/>
  <c r="AH76" i="42"/>
  <c r="Z24" i="42"/>
  <c r="AI18" i="42"/>
  <c r="Z15" i="42"/>
  <c r="CH186" i="42"/>
  <c r="CC183" i="42"/>
  <c r="CA178" i="42"/>
  <c r="Y103" i="42"/>
  <c r="Y175" i="42" s="1"/>
  <c r="J103" i="42"/>
  <c r="J175" i="42" s="1"/>
  <c r="K99" i="42"/>
  <c r="I94" i="42"/>
  <c r="N92" i="42"/>
  <c r="N88" i="42"/>
  <c r="F75" i="42"/>
  <c r="CH187" i="42"/>
  <c r="CF186" i="42"/>
  <c r="CE185" i="42"/>
  <c r="CC184" i="42"/>
  <c r="CA183" i="42"/>
  <c r="BZ182" i="42"/>
  <c r="CG180" i="42"/>
  <c r="CC179" i="42"/>
  <c r="CG177" i="42"/>
  <c r="U143" i="42"/>
  <c r="K128" i="42"/>
  <c r="L128" i="42" s="1"/>
  <c r="T103" i="42"/>
  <c r="T175" i="42" s="1"/>
  <c r="B89" i="42"/>
  <c r="AC81" i="42"/>
  <c r="AC75" i="42"/>
  <c r="AH74" i="42"/>
  <c r="AC69" i="42"/>
  <c r="AH68" i="42"/>
  <c r="N68" i="42"/>
  <c r="N115" i="42" s="1"/>
  <c r="Z40" i="42"/>
  <c r="AI37" i="42"/>
  <c r="K27" i="42"/>
  <c r="C24" i="42"/>
  <c r="C21" i="42"/>
  <c r="CF177" i="42"/>
  <c r="AH142" i="42"/>
  <c r="O116" i="42"/>
  <c r="F122" i="42" s="1"/>
  <c r="I122" i="42" s="1"/>
  <c r="F99" i="42"/>
  <c r="I99" i="42" s="1"/>
  <c r="AH93" i="42"/>
  <c r="AF86" i="42"/>
  <c r="X82" i="42"/>
  <c r="X76" i="42"/>
  <c r="K24" i="42"/>
  <c r="G75" i="42"/>
  <c r="CF185" i="42"/>
  <c r="CH180" i="42"/>
  <c r="CC185" i="42"/>
  <c r="CG181" i="42"/>
  <c r="CE187" i="42"/>
  <c r="CH182" i="42"/>
  <c r="CC180" i="42"/>
  <c r="BZ179" i="42"/>
  <c r="CE177" i="42"/>
  <c r="AC136" i="42"/>
  <c r="X142" i="42" s="1"/>
  <c r="Z100" i="42"/>
  <c r="AF92" i="42"/>
  <c r="AH87" i="42"/>
  <c r="V75" i="42"/>
  <c r="AA74" i="42"/>
  <c r="V69" i="42"/>
  <c r="AA68" i="42"/>
  <c r="Z65" i="42" s="1"/>
  <c r="B65" i="42"/>
  <c r="C43" i="42"/>
  <c r="K21" i="42"/>
  <c r="V82" i="42"/>
  <c r="W55" i="42"/>
  <c r="AH69" i="42"/>
  <c r="W49" i="42"/>
  <c r="K49" i="42"/>
  <c r="AC76" i="42"/>
  <c r="AA76" i="42"/>
  <c r="AA75" i="42"/>
  <c r="K55" i="42"/>
  <c r="K52" i="42"/>
  <c r="W52" i="42"/>
  <c r="AF82" i="42"/>
  <c r="AC82" i="42"/>
  <c r="AF76" i="42"/>
  <c r="V76" i="42"/>
  <c r="AA70" i="42"/>
  <c r="AA69" i="42"/>
  <c r="X69" i="42"/>
  <c r="W46" i="42"/>
  <c r="W40" i="42"/>
  <c r="W31" i="42"/>
  <c r="Q100" i="42"/>
  <c r="Q99" i="42"/>
  <c r="L99" i="42"/>
  <c r="Q94" i="42"/>
  <c r="G93" i="42"/>
  <c r="L88" i="42"/>
  <c r="W43" i="42"/>
  <c r="K43" i="42"/>
  <c r="K40" i="42"/>
  <c r="W37" i="42"/>
  <c r="K37" i="42"/>
  <c r="W34" i="42"/>
  <c r="K34" i="42"/>
  <c r="K31" i="42"/>
  <c r="AH143" i="42"/>
  <c r="AF142" i="42"/>
  <c r="AC137" i="42"/>
  <c r="X143" i="42" s="1"/>
  <c r="AF136" i="42"/>
  <c r="AA136" i="42"/>
  <c r="V142" i="42" s="1"/>
  <c r="Q123" i="42"/>
  <c r="AF94" i="42"/>
  <c r="AF93" i="42"/>
  <c r="AE89" i="42" s="1"/>
  <c r="AA88" i="42"/>
  <c r="V94" i="42" s="1"/>
  <c r="S76" i="42"/>
  <c r="Q70" i="42"/>
  <c r="Q117" i="42" s="1"/>
  <c r="Q69" i="42"/>
  <c r="Q116" i="42" s="1"/>
  <c r="N69" i="42"/>
  <c r="N116" i="42" s="1"/>
  <c r="P112" i="42"/>
  <c r="W24" i="42"/>
  <c r="W21" i="42"/>
  <c r="W18" i="42"/>
  <c r="W15" i="42"/>
  <c r="W12" i="42"/>
  <c r="AF68" i="42"/>
  <c r="AC68" i="42"/>
  <c r="AF74" i="42"/>
  <c r="AE71" i="42" s="1"/>
  <c r="V68" i="42"/>
  <c r="U65" i="42" s="1"/>
  <c r="U66" i="42" s="1"/>
  <c r="S68" i="42"/>
  <c r="S115" i="42" s="1"/>
  <c r="V80" i="42"/>
  <c r="I86" i="42"/>
  <c r="AA135" i="42"/>
  <c r="V141" i="42" s="1"/>
  <c r="AA86" i="42"/>
  <c r="V92" i="42" s="1"/>
  <c r="N82" i="42"/>
  <c r="K18" i="42"/>
  <c r="K15" i="42"/>
  <c r="K12" i="42"/>
  <c r="AH141" i="42"/>
  <c r="AH92" i="42"/>
  <c r="AI89" i="42" s="1"/>
  <c r="AI138" i="42" s="1"/>
  <c r="AC98" i="42"/>
  <c r="AA147" i="42"/>
  <c r="AC147" i="42"/>
  <c r="AA148" i="42"/>
  <c r="AC148" i="42"/>
  <c r="I128" i="42"/>
  <c r="G128" i="42"/>
  <c r="E71" i="42"/>
  <c r="E89" i="42"/>
  <c r="E65" i="42"/>
  <c r="E95" i="42"/>
  <c r="E118" i="42"/>
  <c r="E138" i="42"/>
  <c r="E83" i="42"/>
  <c r="E124" i="42"/>
  <c r="E144" i="42"/>
  <c r="E112" i="42"/>
  <c r="E132" i="42"/>
  <c r="I129" i="42"/>
  <c r="J124" i="42" s="1"/>
  <c r="G129" i="42"/>
  <c r="U98" i="42"/>
  <c r="V98" i="42" s="1"/>
  <c r="G92" i="42"/>
  <c r="I92" i="42"/>
  <c r="J89" i="42" s="1"/>
  <c r="AF80" i="42"/>
  <c r="T98" i="42"/>
  <c r="K103" i="42"/>
  <c r="K175" i="42" s="1"/>
  <c r="AF70" i="42"/>
  <c r="AE65" i="42" s="1"/>
  <c r="AH70" i="42"/>
  <c r="AI65" i="42" s="1"/>
  <c r="F76" i="42"/>
  <c r="G76" i="42" s="1"/>
  <c r="O117" i="42"/>
  <c r="F123" i="42" s="1"/>
  <c r="L70" i="42"/>
  <c r="L117" i="42" s="1"/>
  <c r="N70" i="42"/>
  <c r="N117" i="42" s="1"/>
  <c r="O112" i="42" s="1"/>
  <c r="W27" i="42"/>
  <c r="AI135" i="42"/>
  <c r="J123" i="42"/>
  <c r="I123" i="42" s="1"/>
  <c r="I121" i="42"/>
  <c r="P92" i="42"/>
  <c r="Q92" i="42" s="1"/>
  <c r="AA80" i="42"/>
  <c r="AC80" i="42"/>
  <c r="AD77" i="42" s="1"/>
  <c r="L94" i="42"/>
  <c r="AP71" i="42"/>
  <c r="G74" i="42"/>
  <c r="F71" i="42" s="1"/>
  <c r="CF180" i="42"/>
  <c r="CG179" i="42"/>
  <c r="CH178" i="42"/>
  <c r="BZ178" i="42"/>
  <c r="CA177" i="42"/>
  <c r="Y152" i="42"/>
  <c r="Y142" i="42"/>
  <c r="AH136" i="42"/>
  <c r="G99" i="42"/>
  <c r="N93" i="42"/>
  <c r="O89" i="42" s="1"/>
  <c r="T86" i="42"/>
  <c r="Q86" i="42" s="1"/>
  <c r="AA81" i="42"/>
  <c r="T93" i="42"/>
  <c r="S93" i="42" s="1"/>
  <c r="Z71" i="42"/>
  <c r="G81" i="42"/>
  <c r="AP65" i="42"/>
  <c r="CE188" i="42"/>
  <c r="CF187" i="42"/>
  <c r="CG186" i="42"/>
  <c r="CH185" i="42"/>
  <c r="BZ185" i="42"/>
  <c r="CA184" i="42"/>
  <c r="CB183" i="42"/>
  <c r="CC182" i="42"/>
  <c r="CD181" i="42"/>
  <c r="CE180" i="42"/>
  <c r="CF179" i="42"/>
  <c r="CG178" i="42"/>
  <c r="CH177" i="42"/>
  <c r="BZ177" i="42"/>
  <c r="Y148" i="42"/>
  <c r="X148" i="42" s="1"/>
  <c r="Y147" i="42"/>
  <c r="Y141" i="42"/>
  <c r="H103" i="42"/>
  <c r="H175" i="42" s="1"/>
  <c r="S100" i="42"/>
  <c r="F100" i="42"/>
  <c r="S99" i="42"/>
  <c r="S94" i="42"/>
  <c r="P87" i="42"/>
  <c r="Q87" i="42" s="1"/>
  <c r="V81" i="42"/>
  <c r="U77" i="42" s="1"/>
  <c r="X81" i="42"/>
  <c r="X80" i="42"/>
  <c r="I76" i="42"/>
  <c r="V70" i="42"/>
  <c r="F88" i="42"/>
  <c r="X70" i="42"/>
  <c r="Y65" i="42"/>
  <c r="L129" i="42"/>
  <c r="P103" i="42"/>
  <c r="P175" i="42" s="1"/>
  <c r="L98" i="42"/>
  <c r="K95" i="42" s="1"/>
  <c r="U100" i="42"/>
  <c r="AF88" i="42"/>
  <c r="AF87" i="42"/>
  <c r="Y99" i="42"/>
  <c r="F103" i="42"/>
  <c r="F175" i="42" s="1"/>
  <c r="AH86" i="42"/>
  <c r="Q75" i="42"/>
  <c r="O81" i="42"/>
  <c r="N81" i="42" s="1"/>
  <c r="V74" i="42"/>
  <c r="U71" i="42" s="1"/>
  <c r="U103" i="42"/>
  <c r="U175" i="42" s="1"/>
  <c r="O86" i="42"/>
  <c r="U142" i="42"/>
  <c r="AC135" i="42"/>
  <c r="X141" i="42" s="1"/>
  <c r="G127" i="42"/>
  <c r="F124" i="42" s="1"/>
  <c r="N100" i="42"/>
  <c r="N99" i="42"/>
  <c r="AH88" i="42"/>
  <c r="AA87" i="42"/>
  <c r="U93" i="42"/>
  <c r="AC87" i="42"/>
  <c r="X93" i="42" s="1"/>
  <c r="L80" i="42"/>
  <c r="CA188" i="42"/>
  <c r="CB187" i="42"/>
  <c r="CC186" i="42"/>
  <c r="CD185" i="42"/>
  <c r="CE184" i="42"/>
  <c r="CF183" i="42"/>
  <c r="CG182" i="42"/>
  <c r="CH181" i="42"/>
  <c r="BZ181" i="42"/>
  <c r="CA180" i="42"/>
  <c r="CB179" i="42"/>
  <c r="E77" i="42" s="1"/>
  <c r="CC178" i="42"/>
  <c r="CD177" i="42"/>
  <c r="AI137" i="42"/>
  <c r="F152" i="42" s="1"/>
  <c r="S123" i="42"/>
  <c r="S122" i="42"/>
  <c r="AA99" i="42"/>
  <c r="I98" i="42"/>
  <c r="G94" i="42"/>
  <c r="L92" i="42"/>
  <c r="K89" i="42" s="1"/>
  <c r="AF81" i="42"/>
  <c r="AH81" i="42"/>
  <c r="AH80" i="42"/>
  <c r="G80" i="42"/>
  <c r="P65" i="42"/>
  <c r="C18" i="42"/>
  <c r="AH75" i="42"/>
  <c r="X75" i="42"/>
  <c r="Y71" i="42" s="1"/>
  <c r="Y73" i="42" s="1"/>
  <c r="I75" i="42"/>
  <c r="AC74" i="42"/>
  <c r="AD71" i="42" s="1"/>
  <c r="S74" i="42"/>
  <c r="T71" i="42" s="1"/>
  <c r="W103" i="42"/>
  <c r="W175" i="42" s="1"/>
  <c r="K87" i="42"/>
  <c r="L87" i="42" s="1"/>
  <c r="J82" i="42"/>
  <c r="Q74" i="42"/>
  <c r="S69" i="42"/>
  <c r="S116" i="42" s="1"/>
  <c r="T121" i="42"/>
  <c r="M103" i="42"/>
  <c r="M175" i="42" s="1"/>
  <c r="AD100" i="42"/>
  <c r="AC100" i="42" s="1"/>
  <c r="AD95" i="42" s="1"/>
  <c r="Y92" i="42"/>
  <c r="J87" i="42"/>
  <c r="I87" i="42" s="1"/>
  <c r="L68" i="42"/>
  <c r="AC70" i="42"/>
  <c r="AD65" i="42" s="1"/>
  <c r="S70" i="42"/>
  <c r="S117" i="42" s="1"/>
  <c r="AE90" i="42" l="1"/>
  <c r="AE139" i="42" s="1"/>
  <c r="AE138" i="42"/>
  <c r="AI91" i="42"/>
  <c r="AI140" i="42" s="1"/>
  <c r="AP112" i="42"/>
  <c r="G122" i="42"/>
  <c r="N128" i="42"/>
  <c r="AP138" i="42"/>
  <c r="J118" i="42"/>
  <c r="AF143" i="42"/>
  <c r="Z149" i="42"/>
  <c r="AD73" i="42"/>
  <c r="P61" i="42"/>
  <c r="P108" i="42" s="1"/>
  <c r="B124" i="42"/>
  <c r="AF141" i="42"/>
  <c r="J71" i="42"/>
  <c r="AO75" i="42" s="1"/>
  <c r="AE83" i="42"/>
  <c r="AE132" i="42" s="1"/>
  <c r="W152" i="42"/>
  <c r="Z61" i="42"/>
  <c r="Z108" i="42" s="1"/>
  <c r="B138" i="42"/>
  <c r="P71" i="42"/>
  <c r="AI71" i="42"/>
  <c r="AI73" i="42" s="1"/>
  <c r="O95" i="42"/>
  <c r="O97" i="42" s="1"/>
  <c r="F61" i="42"/>
  <c r="F108" i="42" s="1"/>
  <c r="B112" i="42"/>
  <c r="P83" i="42"/>
  <c r="P84" i="42" s="1"/>
  <c r="T112" i="42"/>
  <c r="AA100" i="42"/>
  <c r="Z95" i="42" s="1"/>
  <c r="AP95" i="42"/>
  <c r="O91" i="42"/>
  <c r="AI67" i="42"/>
  <c r="L81" i="42"/>
  <c r="K77" i="42" s="1"/>
  <c r="AD67" i="42"/>
  <c r="Z66" i="42"/>
  <c r="T114" i="42"/>
  <c r="P113" i="42"/>
  <c r="K65" i="42"/>
  <c r="L115" i="42"/>
  <c r="K112" i="42" s="1"/>
  <c r="U72" i="42"/>
  <c r="Y67" i="42"/>
  <c r="G100" i="42"/>
  <c r="F95" i="42" s="1"/>
  <c r="I100" i="42"/>
  <c r="T85" i="42"/>
  <c r="AO116" i="42"/>
  <c r="G82" i="42"/>
  <c r="F77" i="42" s="1"/>
  <c r="I82" i="42"/>
  <c r="J77" i="42" s="1"/>
  <c r="AH137" i="42"/>
  <c r="AF137" i="42"/>
  <c r="U149" i="42"/>
  <c r="V100" i="42"/>
  <c r="X100" i="42"/>
  <c r="Y77" i="42"/>
  <c r="Y79" i="42" s="1"/>
  <c r="F72" i="42"/>
  <c r="AM75" i="42"/>
  <c r="Q98" i="42"/>
  <c r="P95" i="42" s="1"/>
  <c r="S98" i="42"/>
  <c r="T95" i="42" s="1"/>
  <c r="J126" i="42"/>
  <c r="F125" i="42"/>
  <c r="S92" i="42"/>
  <c r="T89" i="42" s="1"/>
  <c r="AP83" i="42"/>
  <c r="G88" i="42"/>
  <c r="I88" i="42"/>
  <c r="J83" i="42" s="1"/>
  <c r="Z72" i="42"/>
  <c r="G123" i="42"/>
  <c r="F118" i="42" s="1"/>
  <c r="AP118" i="42"/>
  <c r="AE77" i="42"/>
  <c r="J152" i="42"/>
  <c r="N87" i="42"/>
  <c r="P118" i="42"/>
  <c r="P72" i="42"/>
  <c r="P119" i="42" s="1"/>
  <c r="K90" i="42"/>
  <c r="AP132" i="42"/>
  <c r="AE72" i="42"/>
  <c r="AD83" i="42"/>
  <c r="AP89" i="42"/>
  <c r="J95" i="42"/>
  <c r="V93" i="42"/>
  <c r="Z83" i="42"/>
  <c r="AI83" i="42"/>
  <c r="U147" i="42"/>
  <c r="X147" i="42" s="1"/>
  <c r="AH135" i="42"/>
  <c r="O65" i="42"/>
  <c r="AP77" i="42"/>
  <c r="X98" i="42"/>
  <c r="G87" i="42"/>
  <c r="F83" i="42" s="1"/>
  <c r="F89" i="42"/>
  <c r="AE66" i="42"/>
  <c r="T73" i="42"/>
  <c r="T120" i="42" s="1"/>
  <c r="T118" i="42"/>
  <c r="Q121" i="42"/>
  <c r="S121" i="42"/>
  <c r="K127" i="42"/>
  <c r="AI77" i="42"/>
  <c r="AI79" i="42" s="1"/>
  <c r="L86" i="42"/>
  <c r="K83" i="42" s="1"/>
  <c r="N86" i="42"/>
  <c r="O83" i="42" s="1"/>
  <c r="V99" i="42"/>
  <c r="U95" i="42" s="1"/>
  <c r="X99" i="42"/>
  <c r="Z77" i="42"/>
  <c r="Z78" i="42" s="1"/>
  <c r="T65" i="42"/>
  <c r="T67" i="42" s="1"/>
  <c r="Q93" i="42"/>
  <c r="P89" i="42" s="1"/>
  <c r="AF135" i="42"/>
  <c r="V148" i="42"/>
  <c r="P90" i="42" l="1"/>
  <c r="AU71" i="42"/>
  <c r="K96" i="42"/>
  <c r="J120" i="42"/>
  <c r="J73" i="42"/>
  <c r="AO122" i="42"/>
  <c r="AZ77" i="42"/>
  <c r="AC149" i="42"/>
  <c r="AD144" i="42" s="1"/>
  <c r="AA149" i="42"/>
  <c r="Z144" i="42" s="1"/>
  <c r="AV71" i="42"/>
  <c r="Z96" i="42"/>
  <c r="AD97" i="42"/>
  <c r="P96" i="42"/>
  <c r="K84" i="42"/>
  <c r="AZ95" i="42"/>
  <c r="AZ89" i="42"/>
  <c r="AZ83" i="42"/>
  <c r="AZ71" i="42"/>
  <c r="AZ65" i="42"/>
  <c r="K78" i="42"/>
  <c r="O79" i="42"/>
  <c r="AL118" i="42"/>
  <c r="AT71" i="42"/>
  <c r="AM71" i="42"/>
  <c r="BD71" i="42" s="1"/>
  <c r="J85" i="42"/>
  <c r="AO87" i="42"/>
  <c r="F96" i="42"/>
  <c r="AM99" i="42"/>
  <c r="F90" i="42"/>
  <c r="L127" i="42"/>
  <c r="K124" i="42" s="1"/>
  <c r="N127" i="42"/>
  <c r="O124" i="42" s="1"/>
  <c r="AP124" i="42"/>
  <c r="AD79" i="42"/>
  <c r="AU77" i="42"/>
  <c r="F78" i="42"/>
  <c r="AM81" i="42"/>
  <c r="AO69" i="42"/>
  <c r="O67" i="42"/>
  <c r="AL65" i="42" s="1"/>
  <c r="J91" i="42"/>
  <c r="AJ71" i="42"/>
  <c r="AO81" i="42"/>
  <c r="AM77" i="42" s="1"/>
  <c r="BD77" i="42" s="1"/>
  <c r="J79" i="42"/>
  <c r="AL71" i="42"/>
  <c r="AU83" i="42"/>
  <c r="F84" i="42"/>
  <c r="AM87" i="42"/>
  <c r="AV83" i="42" s="1"/>
  <c r="U89" i="42"/>
  <c r="AD85" i="42"/>
  <c r="AD134" i="42" s="1"/>
  <c r="AD132" i="42"/>
  <c r="P66" i="42"/>
  <c r="K113" i="42"/>
  <c r="AJ112" i="42" s="1"/>
  <c r="AM116" i="42"/>
  <c r="AV112" i="42" s="1"/>
  <c r="AU112" i="42"/>
  <c r="AM122" i="42"/>
  <c r="AV118" i="42" s="1"/>
  <c r="AU118" i="42"/>
  <c r="AT118" i="42" s="1"/>
  <c r="F119" i="42"/>
  <c r="AJ118" i="42" s="1"/>
  <c r="Y95" i="42"/>
  <c r="Y97" i="42" s="1"/>
  <c r="AP144" i="42"/>
  <c r="AZ144" i="42" s="1"/>
  <c r="V147" i="42"/>
  <c r="O114" i="42"/>
  <c r="AL112" i="42" s="1"/>
  <c r="K66" i="42"/>
  <c r="AM69" i="42"/>
  <c r="AV65" i="42" s="1"/>
  <c r="AU65" i="42"/>
  <c r="AI85" i="42"/>
  <c r="AI134" i="42" s="1"/>
  <c r="AI132" i="42"/>
  <c r="AE84" i="42"/>
  <c r="AE133" i="42" s="1"/>
  <c r="J97" i="42"/>
  <c r="O85" i="42"/>
  <c r="Y89" i="42"/>
  <c r="Z84" i="42"/>
  <c r="Z133" i="42" s="1"/>
  <c r="Z132" i="42"/>
  <c r="AE78" i="42"/>
  <c r="AD146" i="42"/>
  <c r="T91" i="42"/>
  <c r="T97" i="42"/>
  <c r="V149" i="42"/>
  <c r="X149" i="42"/>
  <c r="Y144" i="42" s="1"/>
  <c r="U78" i="42"/>
  <c r="K125" i="42" l="1"/>
  <c r="AU89" i="42"/>
  <c r="AT112" i="42"/>
  <c r="O126" i="42"/>
  <c r="AO128" i="42"/>
  <c r="AL77" i="42"/>
  <c r="Z145" i="42"/>
  <c r="AJ77" i="42"/>
  <c r="AS77" i="42" s="1"/>
  <c r="AL132" i="42"/>
  <c r="AV77" i="42"/>
  <c r="AZ124" i="42"/>
  <c r="AZ138" i="42"/>
  <c r="AZ112" i="42"/>
  <c r="AZ118" i="42"/>
  <c r="AZ132" i="42"/>
  <c r="AM83" i="42"/>
  <c r="BD83" i="42" s="1"/>
  <c r="AM65" i="42"/>
  <c r="BD65" i="42" s="1"/>
  <c r="AM112" i="42"/>
  <c r="BD112" i="42" s="1"/>
  <c r="AJ83" i="42"/>
  <c r="AM118" i="42"/>
  <c r="BD118" i="42" s="1"/>
  <c r="AO148" i="42"/>
  <c r="AO99" i="42"/>
  <c r="AM95" i="42" s="1"/>
  <c r="BD95" i="42" s="1"/>
  <c r="AT65" i="42"/>
  <c r="AS118" i="42"/>
  <c r="AO136" i="42"/>
  <c r="U138" i="42"/>
  <c r="AT77" i="42"/>
  <c r="AS71" i="42"/>
  <c r="AJ65" i="42"/>
  <c r="U90" i="42"/>
  <c r="AU95" i="42"/>
  <c r="AL95" i="42"/>
  <c r="Y138" i="42"/>
  <c r="AU132" i="42"/>
  <c r="AM136" i="42"/>
  <c r="AV132" i="42" s="1"/>
  <c r="AJ124" i="42"/>
  <c r="AL124" i="42"/>
  <c r="AM128" i="42"/>
  <c r="AU124" i="42"/>
  <c r="AL83" i="42"/>
  <c r="AS83" i="42" s="1"/>
  <c r="AJ132" i="42"/>
  <c r="U144" i="42"/>
  <c r="AT83" i="42"/>
  <c r="AM93" i="42"/>
  <c r="U96" i="42"/>
  <c r="AJ95" i="42" s="1"/>
  <c r="Y91" i="42"/>
  <c r="AL89" i="42" s="1"/>
  <c r="AO93" i="42"/>
  <c r="AS112" i="42"/>
  <c r="AJ89" i="42"/>
  <c r="AV95" i="42" l="1"/>
  <c r="AM89" i="42"/>
  <c r="BD89" i="42" s="1"/>
  <c r="AY77" i="42" s="1"/>
  <c r="BB77" i="42" s="1"/>
  <c r="AV124" i="42"/>
  <c r="AT124" i="42" s="1"/>
  <c r="AM124" i="42"/>
  <c r="BD124" i="42" s="1"/>
  <c r="AM132" i="42"/>
  <c r="BD132" i="42" s="1"/>
  <c r="AV89" i="42"/>
  <c r="AT89" i="42" s="1"/>
  <c r="AY65" i="42"/>
  <c r="BB65" i="42" s="1"/>
  <c r="AS95" i="42"/>
  <c r="AX95" i="42"/>
  <c r="BA95" i="42" s="1"/>
  <c r="AX83" i="42"/>
  <c r="BA83" i="42" s="1"/>
  <c r="AS132" i="42"/>
  <c r="AO142" i="42"/>
  <c r="Y140" i="42"/>
  <c r="AL138" i="42" s="1"/>
  <c r="AX71" i="42"/>
  <c r="BA71" i="42" s="1"/>
  <c r="AY83" i="42"/>
  <c r="BB83" i="42" s="1"/>
  <c r="AS124" i="42"/>
  <c r="AS130" i="42" s="1"/>
  <c r="AT95" i="42"/>
  <c r="AX77" i="42"/>
  <c r="BA77" i="42" s="1"/>
  <c r="BC77" i="42" s="1"/>
  <c r="AS89" i="42"/>
  <c r="AX89" i="42"/>
  <c r="BA89" i="42" s="1"/>
  <c r="AM148" i="42"/>
  <c r="AV144" i="42" s="1"/>
  <c r="AU144" i="42"/>
  <c r="U145" i="42"/>
  <c r="AJ144" i="42" s="1"/>
  <c r="U139" i="42"/>
  <c r="AJ138" i="42" s="1"/>
  <c r="AM142" i="42"/>
  <c r="AV138" i="42" s="1"/>
  <c r="AU138" i="42"/>
  <c r="Y146" i="42"/>
  <c r="AL144" i="42" s="1"/>
  <c r="AX65" i="42"/>
  <c r="BA65" i="42" s="1"/>
  <c r="AS65" i="42"/>
  <c r="AY89" i="42"/>
  <c r="BB89" i="42" s="1"/>
  <c r="AY71" i="42"/>
  <c r="BB71" i="42" s="1"/>
  <c r="AT132" i="42"/>
  <c r="BC65" i="42" l="1"/>
  <c r="AT138" i="42"/>
  <c r="AY95" i="42"/>
  <c r="BB95" i="42" s="1"/>
  <c r="BC89" i="42"/>
  <c r="BC71" i="42"/>
  <c r="BC83" i="42"/>
  <c r="BC95" i="42"/>
  <c r="AM144" i="42"/>
  <c r="BD144" i="42" s="1"/>
  <c r="AM138" i="42"/>
  <c r="BD138" i="42" s="1"/>
  <c r="AS138" i="42"/>
  <c r="AX138" i="42"/>
  <c r="BA138" i="42" s="1"/>
  <c r="AS144" i="42"/>
  <c r="AX144" i="42"/>
  <c r="BA144" i="42" s="1"/>
  <c r="AS151" i="42"/>
  <c r="AX118" i="42"/>
  <c r="BA118" i="42" s="1"/>
  <c r="AS103" i="42"/>
  <c r="AT144" i="42"/>
  <c r="AX124" i="42"/>
  <c r="BA124" i="42" s="1"/>
  <c r="AX132" i="42"/>
  <c r="BA132" i="42" s="1"/>
  <c r="AX112" i="42"/>
  <c r="BA112" i="42" s="1"/>
  <c r="AY138" i="42" l="1"/>
  <c r="BB138" i="42" s="1"/>
  <c r="BC138" i="42" s="1"/>
  <c r="AY132" i="42"/>
  <c r="BB132" i="42" s="1"/>
  <c r="BC132" i="42" s="1"/>
  <c r="AY118" i="42"/>
  <c r="BB118" i="42" s="1"/>
  <c r="BC118" i="42" s="1"/>
  <c r="AY124" i="42"/>
  <c r="BB124" i="42" s="1"/>
  <c r="BC124" i="42" s="1"/>
  <c r="AY112" i="42"/>
  <c r="BB112" i="42" s="1"/>
  <c r="BC112" i="42" s="1"/>
  <c r="AQ112" i="42" s="1"/>
  <c r="AY144" i="42"/>
  <c r="BB144" i="42" s="1"/>
  <c r="BC144" i="42" s="1"/>
  <c r="AQ132" i="42" s="1"/>
  <c r="AQ138" i="42" l="1"/>
  <c r="AQ144" i="42"/>
  <c r="AQ124" i="42"/>
  <c r="AQ118" i="42"/>
</calcChain>
</file>

<file path=xl/sharedStrings.xml><?xml version="1.0" encoding="utf-8"?>
<sst xmlns="http://schemas.openxmlformats.org/spreadsheetml/2006/main" count="466" uniqueCount="154">
  <si>
    <t>第</t>
    <rPh sb="0" eb="1">
      <t>ダイ</t>
    </rPh>
    <phoneticPr fontId="5"/>
  </si>
  <si>
    <t>コート</t>
  </si>
  <si>
    <t>No.</t>
    <phoneticPr fontId="5"/>
  </si>
  <si>
    <t>チーム名</t>
    <rPh sb="3" eb="4">
      <t>メイ</t>
    </rPh>
    <phoneticPr fontId="5"/>
  </si>
  <si>
    <t>No.</t>
  </si>
  <si>
    <t>試合順</t>
    <phoneticPr fontId="5"/>
  </si>
  <si>
    <t>チーム名</t>
    <phoneticPr fontId="5"/>
  </si>
  <si>
    <t>試　合　結　果</t>
    <rPh sb="0" eb="1">
      <t>ココロ</t>
    </rPh>
    <rPh sb="2" eb="3">
      <t>ゴウ</t>
    </rPh>
    <phoneticPr fontId="5"/>
  </si>
  <si>
    <t>Ⅰ</t>
    <phoneticPr fontId="5"/>
  </si>
  <si>
    <t>Ⅱ</t>
    <phoneticPr fontId="5"/>
  </si>
  <si>
    <t>Ⅲ</t>
    <phoneticPr fontId="5"/>
  </si>
  <si>
    <t>チーム名</t>
  </si>
  <si>
    <t>勝負</t>
    <rPh sb="0" eb="2">
      <t>ショウブ</t>
    </rPh>
    <phoneticPr fontId="5"/>
  </si>
  <si>
    <t>得失セット</t>
    <rPh sb="0" eb="2">
      <t>トクシツ</t>
    </rPh>
    <phoneticPr fontId="5"/>
  </si>
  <si>
    <t>得点率</t>
    <rPh sb="0" eb="2">
      <t>トクテン</t>
    </rPh>
    <rPh sb="2" eb="3">
      <t>リツ</t>
    </rPh>
    <phoneticPr fontId="5"/>
  </si>
  <si>
    <t>順位</t>
    <rPh sb="0" eb="2">
      <t>ジュンイ</t>
    </rPh>
    <phoneticPr fontId="5"/>
  </si>
  <si>
    <t>勝敗</t>
    <rPh sb="0" eb="2">
      <t>ショウハイ</t>
    </rPh>
    <phoneticPr fontId="5"/>
  </si>
  <si>
    <t>得失
セット</t>
    <phoneticPr fontId="5"/>
  </si>
  <si>
    <t>-</t>
    <phoneticPr fontId="5"/>
  </si>
  <si>
    <t>-</t>
  </si>
  <si>
    <t>1-6ｺｰﾄ</t>
    <phoneticPr fontId="5"/>
  </si>
  <si>
    <t>7-12ｺｰﾄ</t>
    <phoneticPr fontId="5"/>
  </si>
  <si>
    <t>13-16ｺｰﾄ</t>
    <phoneticPr fontId="5"/>
  </si>
  <si>
    <t>富樫　義信</t>
  </si>
  <si>
    <t>北</t>
  </si>
  <si>
    <t>小坂井　淳</t>
  </si>
  <si>
    <t>港</t>
  </si>
  <si>
    <t>服部　幸代</t>
  </si>
  <si>
    <t>相馬　栄子</t>
  </si>
  <si>
    <t>守山</t>
  </si>
  <si>
    <t>木塚 まこ</t>
  </si>
  <si>
    <t>東</t>
  </si>
  <si>
    <t>うさぎ２</t>
  </si>
  <si>
    <t>長谷川哲生</t>
  </si>
  <si>
    <t>北名古屋</t>
  </si>
  <si>
    <t>ZERO</t>
  </si>
  <si>
    <t>マイペースA</t>
  </si>
  <si>
    <t>五十川　陽介</t>
  </si>
  <si>
    <t>春日井</t>
  </si>
  <si>
    <t>マイペースB</t>
  </si>
  <si>
    <t>白木　1</t>
  </si>
  <si>
    <t>伊藤　博</t>
  </si>
  <si>
    <t>平林　清</t>
  </si>
  <si>
    <t>坂野　英里名</t>
  </si>
  <si>
    <t>山田　実千代</t>
  </si>
  <si>
    <t>濱野　幸枝</t>
  </si>
  <si>
    <t>緑</t>
  </si>
  <si>
    <t>Rookies　</t>
  </si>
  <si>
    <t>石島　昭彦</t>
  </si>
  <si>
    <t>セルフィッシュブルー</t>
  </si>
  <si>
    <t>セルフィッシュブラック</t>
  </si>
  <si>
    <t>楠西ホ－ムランズ</t>
  </si>
  <si>
    <t>野元　多佳子</t>
  </si>
  <si>
    <t>ＧＡＬＡＸＹ　Ａ</t>
  </si>
  <si>
    <t>松井　大宗</t>
  </si>
  <si>
    <t>中村</t>
  </si>
  <si>
    <t>友松　由香里</t>
  </si>
  <si>
    <t>名東</t>
  </si>
  <si>
    <t>坂本　せい子</t>
  </si>
  <si>
    <t>和田 こうじ</t>
  </si>
  <si>
    <t>熱田</t>
  </si>
  <si>
    <t>田中　美智代</t>
  </si>
  <si>
    <t>岡田　佐代子</t>
  </si>
  <si>
    <t>First</t>
  </si>
  <si>
    <t>佐藤　由貴江</t>
  </si>
  <si>
    <t>Flapper　A</t>
  </si>
  <si>
    <t>木塚まこ</t>
  </si>
  <si>
    <t>Big Treasure</t>
  </si>
  <si>
    <t>小島　辰五郎</t>
  </si>
  <si>
    <t>ジョーカー</t>
  </si>
  <si>
    <t>平松　一彦</t>
  </si>
  <si>
    <t>中川</t>
  </si>
  <si>
    <t>ＧＡＬＡＸＹ　Ｂ</t>
  </si>
  <si>
    <t>佐久間　司朗</t>
  </si>
  <si>
    <t>天白</t>
  </si>
  <si>
    <t>足立　重夫</t>
  </si>
  <si>
    <t>須藤　徹也</t>
  </si>
  <si>
    <t>川瀬　政子</t>
  </si>
  <si>
    <t>豊山</t>
  </si>
  <si>
    <t>岸　善三</t>
  </si>
  <si>
    <t>ドルフィン</t>
  </si>
  <si>
    <t>杉浦 しのぶ</t>
  </si>
  <si>
    <t>UB30’ｓ</t>
  </si>
  <si>
    <t>磯村　嘉孝</t>
  </si>
  <si>
    <t>東郷</t>
  </si>
  <si>
    <t>ＭｘＫｘ２</t>
  </si>
  <si>
    <t>ポプリC</t>
  </si>
  <si>
    <t>プレミアムSC</t>
  </si>
  <si>
    <t>川上　和博</t>
  </si>
  <si>
    <t>広江　優子</t>
  </si>
  <si>
    <t>井口　幸子</t>
  </si>
  <si>
    <t>西</t>
  </si>
  <si>
    <t>栗島</t>
  </si>
  <si>
    <t>両角　ゆり</t>
  </si>
  <si>
    <t>Flapper　C</t>
  </si>
  <si>
    <t>ＴＷＥＮＴＹ</t>
  </si>
  <si>
    <t>種目①</t>
    <rPh sb="0" eb="2">
      <t>シュモク</t>
    </rPh>
    <phoneticPr fontId="5"/>
  </si>
  <si>
    <t>種目②</t>
    <rPh sb="0" eb="2">
      <t>シュモク</t>
    </rPh>
    <phoneticPr fontId="5"/>
  </si>
  <si>
    <t>年齢①</t>
    <rPh sb="0" eb="2">
      <t>ネンレイ</t>
    </rPh>
    <phoneticPr fontId="5"/>
  </si>
  <si>
    <t>年齢②</t>
    <rPh sb="0" eb="2">
      <t>ネンレイ</t>
    </rPh>
    <phoneticPr fontId="5"/>
  </si>
  <si>
    <t>G①</t>
    <phoneticPr fontId="5"/>
  </si>
  <si>
    <t>G②</t>
    <phoneticPr fontId="5"/>
  </si>
  <si>
    <t>①</t>
    <phoneticPr fontId="5"/>
  </si>
  <si>
    <t>⑥</t>
    <phoneticPr fontId="5"/>
  </si>
  <si>
    <t>③</t>
    <phoneticPr fontId="5"/>
  </si>
  <si>
    <t>④</t>
    <phoneticPr fontId="5"/>
  </si>
  <si>
    <t>⑦</t>
    <phoneticPr fontId="5"/>
  </si>
  <si>
    <t>②</t>
    <phoneticPr fontId="5"/>
  </si>
  <si>
    <t>⑧</t>
    <phoneticPr fontId="5"/>
  </si>
  <si>
    <t>⑤</t>
    <phoneticPr fontId="5"/>
  </si>
  <si>
    <t>対　　戦　　表</t>
  </si>
  <si>
    <t>昼  休  憩　(30分)</t>
    <rPh sb="11" eb="12">
      <t>フン</t>
    </rPh>
    <phoneticPr fontId="5"/>
  </si>
  <si>
    <t>競 技 結 果 表</t>
    <phoneticPr fontId="5"/>
  </si>
  <si>
    <t/>
  </si>
  <si>
    <t xml:space="preserve"> </t>
    <phoneticPr fontId="2"/>
  </si>
  <si>
    <t>NO</t>
    <phoneticPr fontId="5"/>
  </si>
  <si>
    <t>コート</t>
    <phoneticPr fontId="2"/>
  </si>
  <si>
    <t>タッチ</t>
    <phoneticPr fontId="2"/>
  </si>
  <si>
    <t>審判</t>
    <rPh sb="0" eb="2">
      <t>シンパン</t>
    </rPh>
    <phoneticPr fontId="5"/>
  </si>
  <si>
    <t>⑧</t>
    <phoneticPr fontId="2"/>
  </si>
  <si>
    <t>Ａ</t>
    <phoneticPr fontId="2"/>
  </si>
  <si>
    <t>中川クラブＢ</t>
    <rPh sb="0" eb="2">
      <t>ナカガワ</t>
    </rPh>
    <phoneticPr fontId="2"/>
  </si>
  <si>
    <t>中川クラブＡ</t>
    <rPh sb="0" eb="2">
      <t>ナカガワ</t>
    </rPh>
    <phoneticPr fontId="2"/>
  </si>
  <si>
    <t>わかば</t>
    <phoneticPr fontId="2"/>
  </si>
  <si>
    <t>Ｍ・Ｔ</t>
    <phoneticPr fontId="2"/>
  </si>
  <si>
    <t>ゴールド　トリムコート内210歳以上</t>
    <rPh sb="11" eb="12">
      <t>ナイ</t>
    </rPh>
    <rPh sb="15" eb="16">
      <t>サイ</t>
    </rPh>
    <rPh sb="16" eb="18">
      <t>イジョウ</t>
    </rPh>
    <phoneticPr fontId="2"/>
  </si>
  <si>
    <t>〔種 目　： ゴールド/ゴールドコート内210歳以上〕</t>
    <rPh sb="1" eb="2">
      <t>タネ</t>
    </rPh>
    <rPh sb="3" eb="4">
      <t>メ</t>
    </rPh>
    <rPh sb="19" eb="20">
      <t>ナイ</t>
    </rPh>
    <rPh sb="23" eb="24">
      <t>サイ</t>
    </rPh>
    <rPh sb="24" eb="26">
      <t>イジョウ</t>
    </rPh>
    <phoneticPr fontId="5"/>
  </si>
  <si>
    <t>ゴールド　トリム</t>
    <phoneticPr fontId="2"/>
  </si>
  <si>
    <t>●ゴールドトリム参加チーム</t>
    <phoneticPr fontId="2"/>
  </si>
  <si>
    <t>10コート</t>
  </si>
  <si>
    <t xml:space="preserve">                               2024/6/2</t>
    <phoneticPr fontId="2"/>
  </si>
  <si>
    <t>株式会社モルテン</t>
    <phoneticPr fontId="15"/>
  </si>
  <si>
    <t>協　　賛</t>
    <phoneticPr fontId="5"/>
  </si>
  <si>
    <t>愛知県ソフトバレーボール連盟　知多支部</t>
    <rPh sb="15" eb="17">
      <t>チタ</t>
    </rPh>
    <rPh sb="17" eb="19">
      <t>シブ</t>
    </rPh>
    <phoneticPr fontId="5"/>
  </si>
  <si>
    <t>主　　催</t>
    <phoneticPr fontId="5"/>
  </si>
  <si>
    <t>0562-33-3361</t>
  </si>
  <si>
    <t>電　話</t>
    <rPh sb="0" eb="1">
      <t>デン</t>
    </rPh>
    <rPh sb="2" eb="3">
      <t>ハナシ</t>
    </rPh>
    <phoneticPr fontId="15"/>
  </si>
  <si>
    <t>愛知県知多市緑町5番地</t>
  </si>
  <si>
    <t>住　所</t>
    <rPh sb="0" eb="1">
      <t>ジュウ</t>
    </rPh>
    <rPh sb="2" eb="3">
      <t>ショ</t>
    </rPh>
    <phoneticPr fontId="15"/>
  </si>
  <si>
    <t>メディアス体育館ちた</t>
  </si>
  <si>
    <t>会　場</t>
    <phoneticPr fontId="5"/>
  </si>
  <si>
    <t>開催日</t>
    <phoneticPr fontId="5"/>
  </si>
  <si>
    <t>2024年度　愛知県ソフトバレーボール連盟</t>
    <rPh sb="4" eb="6">
      <t>ネンド</t>
    </rPh>
    <rPh sb="6" eb="8">
      <t>ヘイネンド</t>
    </rPh>
    <rPh sb="7" eb="10">
      <t>アイチケン</t>
    </rPh>
    <rPh sb="19" eb="21">
      <t>レンメイ</t>
    </rPh>
    <phoneticPr fontId="5"/>
  </si>
  <si>
    <t>2024年6月2日（日）</t>
    <rPh sb="4" eb="5">
      <t>ネン</t>
    </rPh>
    <rPh sb="6" eb="7">
      <t>ツキ</t>
    </rPh>
    <rPh sb="8" eb="9">
      <t>ヒ</t>
    </rPh>
    <rPh sb="10" eb="11">
      <t>ニチ</t>
    </rPh>
    <phoneticPr fontId="15"/>
  </si>
  <si>
    <t>愛知県ソフトバレーボール連盟</t>
    <phoneticPr fontId="5"/>
  </si>
  <si>
    <t>愛知県バレーボール協会</t>
    <rPh sb="9" eb="11">
      <t>キョウカイ</t>
    </rPh>
    <phoneticPr fontId="5"/>
  </si>
  <si>
    <t>主　　管</t>
    <rPh sb="3" eb="4">
      <t>カン</t>
    </rPh>
    <phoneticPr fontId="5"/>
  </si>
  <si>
    <t>後　　援</t>
    <rPh sb="0" eb="1">
      <t>アト</t>
    </rPh>
    <rPh sb="3" eb="4">
      <t>エン</t>
    </rPh>
    <phoneticPr fontId="5"/>
  </si>
  <si>
    <t>愛知県</t>
    <rPh sb="0" eb="3">
      <t>アイチケン</t>
    </rPh>
    <phoneticPr fontId="5"/>
  </si>
  <si>
    <t>(公財)愛知県スポーツ協会</t>
    <phoneticPr fontId="2"/>
  </si>
  <si>
    <t>ゴールド交流会</t>
    <rPh sb="4" eb="7">
      <t>コウリュウカイ</t>
    </rPh>
    <phoneticPr fontId="15"/>
  </si>
  <si>
    <t>２０２4年度　ゴールド交流会　コート一覧</t>
    <rPh sb="11" eb="14">
      <t>コウリュウカイ</t>
    </rPh>
    <rPh sb="18" eb="20">
      <t>イチラン</t>
    </rPh>
    <phoneticPr fontId="2"/>
  </si>
  <si>
    <t>4・10</t>
    <phoneticPr fontId="2"/>
  </si>
  <si>
    <t>4コート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</si>
</sst>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0.000"/>
    <numFmt numFmtId="178" formatCode="yyyy&quot;年&quot;m&quot;月&quot;d&quot;日&quot;;@"/>
  </numFmts>
  <fonts count="37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name val="ＭＳ 明朝"/>
      <family val="1"/>
      <charset val="128"/>
    </font>
    <font>
      <b/>
      <sz val="12"/>
      <name val="Century"/>
      <family val="1"/>
    </font>
    <font>
      <b/>
      <sz val="16"/>
      <name val="ＭＳ 明朝"/>
      <family val="1"/>
      <charset val="128"/>
    </font>
    <font>
      <b/>
      <sz val="16"/>
      <name val="Century"/>
      <family val="1"/>
    </font>
    <font>
      <i/>
      <sz val="20"/>
      <name val="ＭＳ Ｐ明朝"/>
      <family val="1"/>
      <charset val="128"/>
    </font>
    <font>
      <b/>
      <sz val="28"/>
      <name val="HGP創英角ﾎﾟｯﾌﾟ体"/>
      <family val="3"/>
      <charset val="128"/>
    </font>
    <font>
      <b/>
      <sz val="26"/>
      <name val="HGP創英角ﾎﾟｯﾌﾟ体"/>
      <family val="3"/>
      <charset val="128"/>
    </font>
    <font>
      <b/>
      <sz val="26"/>
      <name val="HGS創英角ﾎﾟｯﾌﾟ体"/>
      <family val="3"/>
      <charset val="128"/>
    </font>
    <font>
      <b/>
      <sz val="26"/>
      <name val="游ゴシック Light"/>
      <family val="3"/>
      <charset val="128"/>
      <scheme val="maj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gray0625">
        <fgColor indexed="22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9" fillId="0" borderId="0">
      <alignment vertical="center"/>
    </xf>
    <xf numFmtId="0" fontId="14" fillId="0" borderId="0">
      <alignment vertical="center"/>
    </xf>
    <xf numFmtId="0" fontId="17" fillId="0" borderId="0"/>
    <xf numFmtId="0" fontId="1" fillId="0" borderId="0">
      <alignment vertical="center"/>
    </xf>
    <xf numFmtId="0" fontId="35" fillId="0" borderId="0"/>
    <xf numFmtId="0" fontId="36" fillId="0" borderId="0">
      <alignment vertical="center"/>
    </xf>
  </cellStyleXfs>
  <cellXfs count="263">
    <xf numFmtId="0" fontId="0" fillId="0" borderId="0" xfId="0">
      <alignment vertical="center"/>
    </xf>
    <xf numFmtId="0" fontId="1" fillId="0" borderId="0" xfId="1"/>
    <xf numFmtId="0" fontId="1" fillId="0" borderId="0" xfId="1" applyAlignment="1">
      <alignment horizontal="center" vertical="center"/>
    </xf>
    <xf numFmtId="31" fontId="3" fillId="0" borderId="0" xfId="2" applyNumberFormat="1" applyFont="1" applyAlignment="1">
      <alignment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1" applyFont="1" applyAlignment="1">
      <alignment horizontal="left" vertical="center"/>
    </xf>
    <xf numFmtId="176" fontId="3" fillId="0" borderId="0" xfId="2" applyNumberFormat="1" applyFont="1" applyAlignment="1">
      <alignment vertical="center" shrinkToFit="1"/>
    </xf>
    <xf numFmtId="0" fontId="1" fillId="0" borderId="0" xfId="2" applyAlignment="1">
      <alignment horizontal="center" vertical="center"/>
    </xf>
    <xf numFmtId="0" fontId="11" fillId="0" borderId="9" xfId="2" applyFont="1" applyBorder="1" applyAlignment="1">
      <alignment horizontal="center" vertical="center" shrinkToFit="1"/>
    </xf>
    <xf numFmtId="0" fontId="1" fillId="0" borderId="9" xfId="2" applyBorder="1" applyAlignment="1">
      <alignment horizontal="center" vertical="center"/>
    </xf>
    <xf numFmtId="0" fontId="12" fillId="0" borderId="10" xfId="2" applyFont="1" applyBorder="1" applyAlignment="1">
      <alignment horizontal="center" vertical="center" shrinkToFit="1"/>
    </xf>
    <xf numFmtId="0" fontId="1" fillId="0" borderId="8" xfId="2" applyBorder="1" applyAlignment="1">
      <alignment horizontal="center" vertical="center" shrinkToFit="1"/>
    </xf>
    <xf numFmtId="0" fontId="1" fillId="0" borderId="0" xfId="1" applyAlignment="1">
      <alignment horizontal="center" vertical="center" shrinkToFit="1"/>
    </xf>
    <xf numFmtId="0" fontId="11" fillId="0" borderId="15" xfId="2" applyFont="1" applyBorder="1" applyAlignment="1">
      <alignment horizontal="center" vertical="center" shrinkToFit="1"/>
    </xf>
    <xf numFmtId="0" fontId="1" fillId="0" borderId="15" xfId="2" applyBorder="1" applyAlignment="1">
      <alignment horizontal="center" vertical="center"/>
    </xf>
    <xf numFmtId="0" fontId="12" fillId="0" borderId="15" xfId="2" applyFont="1" applyBorder="1" applyAlignment="1">
      <alignment horizontal="center" vertical="center" shrinkToFit="1"/>
    </xf>
    <xf numFmtId="0" fontId="1" fillId="0" borderId="16" xfId="2" applyBorder="1" applyAlignment="1">
      <alignment horizontal="center" vertical="center" shrinkToFit="1"/>
    </xf>
    <xf numFmtId="0" fontId="11" fillId="0" borderId="20" xfId="2" applyFont="1" applyBorder="1" applyAlignment="1">
      <alignment horizontal="center" vertical="center" shrinkToFit="1"/>
    </xf>
    <xf numFmtId="0" fontId="1" fillId="0" borderId="21" xfId="2" applyBorder="1" applyAlignment="1">
      <alignment horizontal="center" vertical="center"/>
    </xf>
    <xf numFmtId="0" fontId="12" fillId="0" borderId="22" xfId="2" applyFont="1" applyBorder="1" applyAlignment="1">
      <alignment horizontal="center" vertical="center" shrinkToFit="1"/>
    </xf>
    <xf numFmtId="0" fontId="1" fillId="0" borderId="23" xfId="2" applyBorder="1" applyAlignment="1">
      <alignment horizontal="center" vertical="center" shrinkToFit="1"/>
    </xf>
    <xf numFmtId="0" fontId="1" fillId="0" borderId="24" xfId="2" applyBorder="1" applyAlignment="1">
      <alignment horizontal="center" vertical="center" shrinkToFit="1"/>
    </xf>
    <xf numFmtId="0" fontId="1" fillId="0" borderId="22" xfId="2" applyBorder="1" applyAlignment="1">
      <alignment horizontal="center" vertical="center"/>
    </xf>
    <xf numFmtId="0" fontId="1" fillId="0" borderId="26" xfId="2" applyBorder="1" applyAlignment="1">
      <alignment horizontal="center" vertical="center" shrinkToFit="1"/>
    </xf>
    <xf numFmtId="0" fontId="1" fillId="0" borderId="10" xfId="2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" fillId="0" borderId="32" xfId="2" applyBorder="1" applyAlignment="1">
      <alignment horizontal="center" vertical="center"/>
    </xf>
    <xf numFmtId="0" fontId="1" fillId="0" borderId="12" xfId="2" applyBorder="1" applyAlignment="1">
      <alignment horizontal="center" vertical="center"/>
    </xf>
    <xf numFmtId="0" fontId="1" fillId="0" borderId="18" xfId="2" applyBorder="1" applyAlignment="1">
      <alignment horizontal="center" vertical="center"/>
    </xf>
    <xf numFmtId="0" fontId="1" fillId="0" borderId="19" xfId="2" applyBorder="1" applyAlignment="1">
      <alignment horizontal="center" vertical="center"/>
    </xf>
    <xf numFmtId="0" fontId="1" fillId="0" borderId="7" xfId="2" applyBorder="1" applyAlignment="1">
      <alignment horizontal="center" vertical="center"/>
    </xf>
    <xf numFmtId="0" fontId="1" fillId="0" borderId="8" xfId="2" applyBorder="1" applyAlignment="1">
      <alignment horizontal="center" vertical="center"/>
    </xf>
    <xf numFmtId="0" fontId="1" fillId="0" borderId="40" xfId="2" applyBorder="1" applyAlignment="1">
      <alignment horizontal="center" vertical="center"/>
    </xf>
    <xf numFmtId="0" fontId="1" fillId="0" borderId="41" xfId="2" applyBorder="1" applyAlignment="1">
      <alignment horizontal="center" vertical="center"/>
    </xf>
    <xf numFmtId="0" fontId="11" fillId="0" borderId="74" xfId="2" applyFont="1" applyBorder="1" applyAlignment="1">
      <alignment horizontal="center" vertical="center" shrinkToFit="1"/>
    </xf>
    <xf numFmtId="0" fontId="1" fillId="0" borderId="0" xfId="2" applyAlignment="1">
      <alignment vertical="center"/>
    </xf>
    <xf numFmtId="0" fontId="16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left" vertical="center"/>
    </xf>
    <xf numFmtId="0" fontId="7" fillId="0" borderId="1" xfId="2" applyFont="1" applyBorder="1" applyAlignment="1">
      <alignment horizontal="center" vertical="center"/>
    </xf>
    <xf numFmtId="0" fontId="18" fillId="0" borderId="2" xfId="6" applyFont="1" applyBorder="1" applyAlignment="1">
      <alignment vertical="center"/>
    </xf>
    <xf numFmtId="0" fontId="18" fillId="0" borderId="3" xfId="6" applyFont="1" applyBorder="1" applyAlignment="1">
      <alignment vertical="center"/>
    </xf>
    <xf numFmtId="0" fontId="18" fillId="0" borderId="4" xfId="6" applyFont="1" applyBorder="1" applyAlignment="1">
      <alignment vertical="center"/>
    </xf>
    <xf numFmtId="0" fontId="3" fillId="0" borderId="3" xfId="2" applyFont="1" applyBorder="1" applyAlignment="1">
      <alignment horizontal="center" vertical="center" shrinkToFit="1"/>
    </xf>
    <xf numFmtId="0" fontId="1" fillId="2" borderId="1" xfId="2" applyFill="1" applyBorder="1" applyAlignment="1">
      <alignment horizontal="center" vertical="center" shrinkToFit="1"/>
    </xf>
    <xf numFmtId="0" fontId="1" fillId="0" borderId="74" xfId="2" applyBorder="1" applyAlignment="1">
      <alignment horizontal="center" vertical="center"/>
    </xf>
    <xf numFmtId="0" fontId="1" fillId="2" borderId="73" xfId="2" applyFill="1" applyBorder="1" applyAlignment="1">
      <alignment horizontal="center" vertical="center" shrinkToFit="1"/>
    </xf>
    <xf numFmtId="0" fontId="3" fillId="0" borderId="0" xfId="2" applyFont="1" applyAlignment="1">
      <alignment horizontal="center" vertical="center"/>
    </xf>
    <xf numFmtId="58" fontId="1" fillId="0" borderId="0" xfId="2" applyNumberForma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" fillId="4" borderId="0" xfId="2" applyFill="1" applyAlignment="1">
      <alignment horizontal="center" vertical="center"/>
    </xf>
    <xf numFmtId="0" fontId="1" fillId="4" borderId="18" xfId="2" applyFill="1" applyBorder="1" applyAlignment="1">
      <alignment horizontal="center" vertical="center"/>
    </xf>
    <xf numFmtId="0" fontId="1" fillId="4" borderId="7" xfId="2" applyFill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1" fillId="3" borderId="1" xfId="2" applyFill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" fillId="2" borderId="0" xfId="2" applyFill="1" applyAlignment="1">
      <alignment horizontal="center" vertical="center"/>
    </xf>
    <xf numFmtId="0" fontId="1" fillId="5" borderId="0" xfId="2" applyFill="1" applyAlignment="1">
      <alignment horizontal="center" vertical="center"/>
    </xf>
    <xf numFmtId="0" fontId="1" fillId="0" borderId="0" xfId="7" applyAlignment="1">
      <alignment horizontal="center" vertical="center" shrinkToFit="1"/>
    </xf>
    <xf numFmtId="0" fontId="1" fillId="0" borderId="68" xfId="2" applyBorder="1" applyAlignment="1">
      <alignment horizontal="center" vertical="center"/>
    </xf>
    <xf numFmtId="0" fontId="1" fillId="0" borderId="11" xfId="2" applyBorder="1" applyAlignment="1">
      <alignment horizontal="center" vertical="center"/>
    </xf>
    <xf numFmtId="0" fontId="1" fillId="0" borderId="6" xfId="2" applyBorder="1" applyAlignment="1">
      <alignment horizontal="center" vertical="center"/>
    </xf>
    <xf numFmtId="0" fontId="8" fillId="0" borderId="0" xfId="5" applyFont="1" applyAlignment="1">
      <alignment horizontal="center" vertical="center" shrinkToFit="1"/>
    </xf>
    <xf numFmtId="0" fontId="8" fillId="0" borderId="0" xfId="5" applyFont="1" applyAlignment="1">
      <alignment vertical="center" shrinkToFit="1"/>
    </xf>
    <xf numFmtId="0" fontId="8" fillId="0" borderId="0" xfId="6" applyFont="1" applyAlignment="1">
      <alignment horizontal="right" vertical="center"/>
    </xf>
    <xf numFmtId="0" fontId="8" fillId="6" borderId="5" xfId="6" applyFont="1" applyFill="1" applyBorder="1" applyAlignment="1">
      <alignment horizontal="center" vertical="center" shrinkToFit="1"/>
    </xf>
    <xf numFmtId="178" fontId="8" fillId="0" borderId="0" xfId="5" applyNumberFormat="1" applyFont="1" applyAlignment="1">
      <alignment vertical="center" shrinkToFit="1"/>
    </xf>
    <xf numFmtId="0" fontId="24" fillId="0" borderId="0" xfId="6" applyFont="1" applyAlignment="1">
      <alignment horizontal="right" vertical="center"/>
    </xf>
    <xf numFmtId="0" fontId="24" fillId="0" borderId="0" xfId="6" applyFont="1" applyAlignment="1">
      <alignment vertical="center"/>
    </xf>
    <xf numFmtId="0" fontId="24" fillId="0" borderId="0" xfId="6" applyFont="1" applyAlignment="1">
      <alignment horizontal="left" vertical="center"/>
    </xf>
    <xf numFmtId="0" fontId="24" fillId="0" borderId="0" xfId="6" applyFont="1" applyAlignment="1">
      <alignment horizontal="center" vertical="center"/>
    </xf>
    <xf numFmtId="0" fontId="3" fillId="0" borderId="80" xfId="2" applyFont="1" applyBorder="1" applyAlignment="1">
      <alignment horizontal="center" vertical="center" shrinkToFit="1"/>
    </xf>
    <xf numFmtId="0" fontId="1" fillId="0" borderId="76" xfId="2" applyBorder="1" applyAlignment="1">
      <alignment horizontal="center" vertical="center"/>
    </xf>
    <xf numFmtId="0" fontId="1" fillId="0" borderId="17" xfId="2" applyBorder="1" applyAlignment="1">
      <alignment horizontal="center" vertical="center"/>
    </xf>
    <xf numFmtId="0" fontId="11" fillId="0" borderId="76" xfId="2" applyFont="1" applyBorder="1" applyAlignment="1">
      <alignment horizontal="center" vertical="center" shrinkToFit="1"/>
    </xf>
    <xf numFmtId="0" fontId="1" fillId="2" borderId="21" xfId="2" applyFill="1" applyBorder="1" applyAlignment="1">
      <alignment horizontal="center" vertical="center" shrinkToFit="1"/>
    </xf>
    <xf numFmtId="0" fontId="3" fillId="0" borderId="18" xfId="2" applyFont="1" applyBorder="1" applyAlignment="1">
      <alignment horizontal="center" vertical="center" shrinkToFit="1"/>
    </xf>
    <xf numFmtId="0" fontId="11" fillId="0" borderId="21" xfId="2" applyFont="1" applyBorder="1" applyAlignment="1">
      <alignment horizontal="center" vertical="center" shrinkToFit="1"/>
    </xf>
    <xf numFmtId="0" fontId="8" fillId="6" borderId="82" xfId="6" applyFont="1" applyFill="1" applyBorder="1" applyAlignment="1">
      <alignment horizontal="center" vertical="center" shrinkToFit="1"/>
    </xf>
    <xf numFmtId="0" fontId="8" fillId="6" borderId="83" xfId="6" applyFont="1" applyFill="1" applyBorder="1" applyAlignment="1">
      <alignment horizontal="center" vertical="center" shrinkToFit="1"/>
    </xf>
    <xf numFmtId="0" fontId="8" fillId="0" borderId="82" xfId="0" applyFont="1" applyBorder="1">
      <alignment vertical="center"/>
    </xf>
    <xf numFmtId="0" fontId="25" fillId="0" borderId="83" xfId="3" applyFont="1" applyBorder="1" applyAlignment="1">
      <alignment horizontal="left" vertical="center"/>
    </xf>
    <xf numFmtId="0" fontId="12" fillId="0" borderId="9" xfId="2" applyFont="1" applyBorder="1" applyAlignment="1">
      <alignment horizontal="center" vertical="center" shrinkToFit="1"/>
    </xf>
    <xf numFmtId="0" fontId="12" fillId="0" borderId="21" xfId="2" applyFont="1" applyBorder="1" applyAlignment="1">
      <alignment horizontal="center" vertical="center" shrinkToFit="1"/>
    </xf>
    <xf numFmtId="0" fontId="12" fillId="0" borderId="76" xfId="2" applyFont="1" applyBorder="1" applyAlignment="1">
      <alignment horizontal="center" vertical="center" shrinkToFit="1"/>
    </xf>
    <xf numFmtId="0" fontId="12" fillId="0" borderId="74" xfId="2" applyFont="1" applyBorder="1" applyAlignment="1">
      <alignment horizontal="center" vertical="center" shrinkToFit="1"/>
    </xf>
    <xf numFmtId="0" fontId="20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177" fontId="1" fillId="0" borderId="0" xfId="2" applyNumberFormat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23" fillId="0" borderId="5" xfId="6" applyFont="1" applyBorder="1" applyAlignment="1">
      <alignment horizontal="center" vertical="center" shrinkToFit="1"/>
    </xf>
    <xf numFmtId="0" fontId="1" fillId="0" borderId="0" xfId="3"/>
    <xf numFmtId="0" fontId="1" fillId="0" borderId="0" xfId="3" applyAlignment="1">
      <alignment vertical="center"/>
    </xf>
    <xf numFmtId="0" fontId="26" fillId="0" borderId="0" xfId="3" applyFont="1" applyAlignment="1">
      <alignment horizontal="center" vertical="center" wrapText="1"/>
    </xf>
    <xf numFmtId="0" fontId="26" fillId="0" borderId="0" xfId="3" applyFont="1" applyAlignment="1">
      <alignment horizontal="left" vertical="center" wrapText="1"/>
    </xf>
    <xf numFmtId="0" fontId="26" fillId="0" borderId="0" xfId="3" applyFont="1" applyAlignment="1">
      <alignment horizontal="justify" vertical="center" wrapText="1"/>
    </xf>
    <xf numFmtId="0" fontId="27" fillId="0" borderId="0" xfId="3" applyFont="1" applyAlignment="1">
      <alignment horizontal="justify" vertical="center"/>
    </xf>
    <xf numFmtId="0" fontId="26" fillId="0" borderId="0" xfId="3" applyFont="1" applyAlignment="1">
      <alignment vertical="center" wrapText="1"/>
    </xf>
    <xf numFmtId="0" fontId="29" fillId="0" borderId="0" xfId="3" applyFont="1" applyAlignment="1">
      <alignment horizontal="center" vertical="center" wrapText="1"/>
    </xf>
    <xf numFmtId="0" fontId="27" fillId="0" borderId="0" xfId="3" applyFont="1" applyAlignment="1">
      <alignment horizontal="center" vertical="center" wrapText="1"/>
    </xf>
    <xf numFmtId="0" fontId="28" fillId="0" borderId="0" xfId="3" applyFont="1" applyAlignment="1">
      <alignment horizontal="left" vertical="center"/>
    </xf>
    <xf numFmtId="0" fontId="28" fillId="0" borderId="0" xfId="3" applyFont="1" applyAlignment="1">
      <alignment horizontal="left" vertical="center" shrinkToFit="1"/>
    </xf>
    <xf numFmtId="31" fontId="28" fillId="0" borderId="0" xfId="3" applyNumberFormat="1" applyFont="1" applyAlignment="1">
      <alignment horizontal="left" vertical="center"/>
    </xf>
    <xf numFmtId="0" fontId="30" fillId="0" borderId="0" xfId="3" applyFont="1" applyAlignment="1">
      <alignment vertical="center"/>
    </xf>
    <xf numFmtId="0" fontId="31" fillId="0" borderId="0" xfId="3" applyFont="1" applyAlignment="1">
      <alignment horizontal="center" vertical="center" shrinkToFit="1"/>
    </xf>
    <xf numFmtId="0" fontId="26" fillId="0" borderId="0" xfId="3" applyFont="1" applyAlignment="1">
      <alignment horizontal="left" vertical="center" wrapText="1"/>
    </xf>
    <xf numFmtId="0" fontId="32" fillId="0" borderId="0" xfId="3" applyFont="1" applyAlignment="1">
      <alignment horizontal="center" vertical="center" shrinkToFit="1"/>
    </xf>
    <xf numFmtId="0" fontId="34" fillId="0" borderId="0" xfId="3" applyFont="1" applyAlignment="1">
      <alignment horizontal="left" vertical="center" shrinkToFit="1"/>
    </xf>
    <xf numFmtId="0" fontId="32" fillId="0" borderId="0" xfId="3" applyFont="1" applyAlignment="1">
      <alignment horizontal="left" vertical="center" shrinkToFit="1"/>
    </xf>
    <xf numFmtId="0" fontId="33" fillId="0" borderId="0" xfId="3" applyFont="1" applyAlignment="1">
      <alignment horizontal="center" vertical="center" shrinkToFit="1"/>
    </xf>
    <xf numFmtId="0" fontId="22" fillId="0" borderId="0" xfId="6" applyFont="1" applyAlignment="1">
      <alignment horizontal="center" vertical="center"/>
    </xf>
    <xf numFmtId="178" fontId="8" fillId="0" borderId="0" xfId="5" applyNumberFormat="1" applyFont="1" applyAlignment="1">
      <alignment horizontal="center" vertical="center" shrinkToFit="1"/>
    </xf>
    <xf numFmtId="0" fontId="1" fillId="0" borderId="0" xfId="2" applyAlignment="1">
      <alignment horizontal="center" vertical="center"/>
    </xf>
    <xf numFmtId="0" fontId="1" fillId="0" borderId="11" xfId="2" applyBorder="1" applyAlignment="1">
      <alignment horizontal="center" vertical="center"/>
    </xf>
    <xf numFmtId="0" fontId="1" fillId="0" borderId="17" xfId="2" applyBorder="1" applyAlignment="1">
      <alignment horizontal="center" vertical="center"/>
    </xf>
    <xf numFmtId="0" fontId="1" fillId="0" borderId="18" xfId="2" applyBorder="1" applyAlignment="1">
      <alignment horizontal="center" vertical="center"/>
    </xf>
    <xf numFmtId="0" fontId="1" fillId="0" borderId="12" xfId="2" applyBorder="1" applyAlignment="1">
      <alignment horizontal="center" vertical="center"/>
    </xf>
    <xf numFmtId="0" fontId="1" fillId="0" borderId="19" xfId="2" applyBorder="1" applyAlignment="1">
      <alignment horizontal="center" vertical="center"/>
    </xf>
    <xf numFmtId="0" fontId="20" fillId="0" borderId="2" xfId="2" applyFont="1" applyBorder="1" applyAlignment="1">
      <alignment horizontal="center" vertical="center" wrapText="1"/>
    </xf>
    <xf numFmtId="0" fontId="20" fillId="0" borderId="3" xfId="2" applyFont="1" applyBorder="1" applyAlignment="1">
      <alignment horizontal="center" vertical="center" wrapText="1"/>
    </xf>
    <xf numFmtId="0" fontId="20" fillId="0" borderId="78" xfId="2" applyFont="1" applyBorder="1" applyAlignment="1">
      <alignment horizontal="center" vertical="center" wrapText="1"/>
    </xf>
    <xf numFmtId="0" fontId="19" fillId="0" borderId="54" xfId="2" applyFont="1" applyBorder="1" applyAlignment="1">
      <alignment horizontal="center" vertical="center" wrapText="1"/>
    </xf>
    <xf numFmtId="0" fontId="19" fillId="0" borderId="37" xfId="2" applyFont="1" applyBorder="1" applyAlignment="1">
      <alignment horizontal="center" vertical="center" wrapText="1"/>
    </xf>
    <xf numFmtId="0" fontId="19" fillId="0" borderId="49" xfId="2" applyFont="1" applyBorder="1" applyAlignment="1">
      <alignment horizontal="center" vertical="center" wrapText="1"/>
    </xf>
    <xf numFmtId="0" fontId="1" fillId="0" borderId="56" xfId="2" applyBorder="1" applyAlignment="1">
      <alignment horizontal="center" vertical="center"/>
    </xf>
    <xf numFmtId="0" fontId="1" fillId="0" borderId="57" xfId="2" applyBorder="1" applyAlignment="1">
      <alignment horizontal="center" vertical="center"/>
    </xf>
    <xf numFmtId="0" fontId="1" fillId="0" borderId="59" xfId="2" applyBorder="1" applyAlignment="1">
      <alignment horizontal="center" vertical="center"/>
    </xf>
    <xf numFmtId="0" fontId="1" fillId="0" borderId="46" xfId="2" applyBorder="1" applyAlignment="1">
      <alignment horizontal="center" vertical="center"/>
    </xf>
    <xf numFmtId="0" fontId="1" fillId="0" borderId="60" xfId="2" applyBorder="1" applyAlignment="1">
      <alignment horizontal="center" vertical="center"/>
    </xf>
    <xf numFmtId="0" fontId="1" fillId="0" borderId="52" xfId="2" applyBorder="1" applyAlignment="1">
      <alignment horizontal="center" vertical="center"/>
    </xf>
    <xf numFmtId="0" fontId="1" fillId="0" borderId="7" xfId="2" applyBorder="1" applyAlignment="1">
      <alignment horizontal="center" vertical="center"/>
    </xf>
    <xf numFmtId="0" fontId="1" fillId="0" borderId="8" xfId="2" applyBorder="1" applyAlignment="1">
      <alignment horizontal="center" vertical="center"/>
    </xf>
    <xf numFmtId="2" fontId="1" fillId="0" borderId="6" xfId="2" applyNumberFormat="1" applyBorder="1" applyAlignment="1">
      <alignment horizontal="center" vertical="center"/>
    </xf>
    <xf numFmtId="2" fontId="1" fillId="0" borderId="7" xfId="2" applyNumberFormat="1" applyBorder="1" applyAlignment="1">
      <alignment horizontal="center" vertical="center"/>
    </xf>
    <xf numFmtId="2" fontId="1" fillId="0" borderId="8" xfId="2" applyNumberFormat="1" applyBorder="1" applyAlignment="1">
      <alignment horizontal="center" vertical="center"/>
    </xf>
    <xf numFmtId="2" fontId="1" fillId="0" borderId="11" xfId="2" applyNumberFormat="1" applyBorder="1" applyAlignment="1">
      <alignment horizontal="center" vertical="center"/>
    </xf>
    <xf numFmtId="2" fontId="1" fillId="0" borderId="0" xfId="2" applyNumberFormat="1" applyAlignment="1">
      <alignment horizontal="center" vertical="center"/>
    </xf>
    <xf numFmtId="2" fontId="1" fillId="0" borderId="12" xfId="2" applyNumberFormat="1" applyBorder="1" applyAlignment="1">
      <alignment horizontal="center" vertical="center"/>
    </xf>
    <xf numFmtId="177" fontId="1" fillId="0" borderId="9" xfId="2" applyNumberFormat="1" applyBorder="1" applyAlignment="1">
      <alignment horizontal="center" vertical="center"/>
    </xf>
    <xf numFmtId="177" fontId="1" fillId="0" borderId="76" xfId="2" applyNumberFormat="1" applyBorder="1" applyAlignment="1">
      <alignment horizontal="center" vertical="center"/>
    </xf>
    <xf numFmtId="177" fontId="1" fillId="0" borderId="21" xfId="2" applyNumberFormat="1" applyBorder="1" applyAlignment="1">
      <alignment horizontal="center" vertical="center"/>
    </xf>
    <xf numFmtId="0" fontId="21" fillId="0" borderId="1" xfId="2" applyFont="1" applyBorder="1" applyAlignment="1">
      <alignment horizontal="center" vertical="center"/>
    </xf>
    <xf numFmtId="0" fontId="1" fillId="0" borderId="58" xfId="2" applyBorder="1" applyAlignment="1">
      <alignment horizontal="center" vertical="center"/>
    </xf>
    <xf numFmtId="0" fontId="1" fillId="0" borderId="47" xfId="2" applyBorder="1" applyAlignment="1">
      <alignment horizontal="center" vertical="center"/>
    </xf>
    <xf numFmtId="0" fontId="1" fillId="0" borderId="53" xfId="2" applyBorder="1" applyAlignment="1">
      <alignment horizontal="center" vertical="center"/>
    </xf>
    <xf numFmtId="0" fontId="1" fillId="0" borderId="0" xfId="2" applyAlignment="1">
      <alignment horizontal="center" vertical="center" wrapText="1"/>
    </xf>
    <xf numFmtId="0" fontId="1" fillId="0" borderId="0" xfId="2" applyAlignment="1">
      <alignment horizontal="center" vertical="center" textRotation="255"/>
    </xf>
    <xf numFmtId="0" fontId="21" fillId="0" borderId="21" xfId="2" applyFont="1" applyBorder="1" applyAlignment="1">
      <alignment horizontal="center" vertical="center"/>
    </xf>
    <xf numFmtId="0" fontId="1" fillId="0" borderId="6" xfId="2" applyBorder="1" applyAlignment="1">
      <alignment horizontal="center" vertical="center"/>
    </xf>
    <xf numFmtId="0" fontId="1" fillId="0" borderId="9" xfId="2" applyBorder="1" applyAlignment="1">
      <alignment horizontal="center" vertical="center"/>
    </xf>
    <xf numFmtId="0" fontId="1" fillId="0" borderId="76" xfId="2" applyBorder="1" applyAlignment="1">
      <alignment horizontal="center" vertical="center"/>
    </xf>
    <xf numFmtId="0" fontId="1" fillId="0" borderId="21" xfId="2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 textRotation="255"/>
    </xf>
    <xf numFmtId="0" fontId="1" fillId="0" borderId="55" xfId="2" applyBorder="1" applyAlignment="1">
      <alignment horizontal="center" vertical="center"/>
    </xf>
    <xf numFmtId="0" fontId="1" fillId="0" borderId="30" xfId="2" applyBorder="1" applyAlignment="1">
      <alignment horizontal="center" vertical="center"/>
    </xf>
    <xf numFmtId="0" fontId="1" fillId="0" borderId="50" xfId="2" applyBorder="1" applyAlignment="1">
      <alignment horizontal="center" vertical="center"/>
    </xf>
    <xf numFmtId="0" fontId="20" fillId="0" borderId="1" xfId="2" applyFont="1" applyBorder="1" applyAlignment="1">
      <alignment horizontal="center" vertical="center" wrapText="1"/>
    </xf>
    <xf numFmtId="0" fontId="7" fillId="0" borderId="54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7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49" xfId="2" applyFont="1" applyBorder="1" applyAlignment="1">
      <alignment horizontal="center" vertical="center"/>
    </xf>
    <xf numFmtId="0" fontId="7" fillId="0" borderId="19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shrinkToFit="1"/>
    </xf>
    <xf numFmtId="0" fontId="3" fillId="0" borderId="48" xfId="2" applyFont="1" applyBorder="1" applyAlignment="1">
      <alignment horizontal="center" vertical="center" shrinkToFit="1"/>
    </xf>
    <xf numFmtId="0" fontId="1" fillId="2" borderId="17" xfId="2" applyFill="1" applyBorder="1" applyAlignment="1">
      <alignment horizontal="center" vertical="center" shrinkToFit="1"/>
    </xf>
    <xf numFmtId="0" fontId="1" fillId="2" borderId="18" xfId="2" applyFill="1" applyBorder="1" applyAlignment="1">
      <alignment horizontal="center" vertical="center" shrinkToFit="1"/>
    </xf>
    <xf numFmtId="0" fontId="1" fillId="2" borderId="13" xfId="2" applyFill="1" applyBorder="1" applyAlignment="1">
      <alignment horizontal="center" vertical="center" shrinkToFit="1"/>
    </xf>
    <xf numFmtId="0" fontId="1" fillId="2" borderId="14" xfId="2" applyFill="1" applyBorder="1" applyAlignment="1">
      <alignment horizontal="center" vertical="center" shrinkToFit="1"/>
    </xf>
    <xf numFmtId="0" fontId="1" fillId="2" borderId="25" xfId="2" applyFill="1" applyBorder="1" applyAlignment="1">
      <alignment horizontal="center" vertical="center" shrinkToFit="1"/>
    </xf>
    <xf numFmtId="0" fontId="1" fillId="2" borderId="26" xfId="2" applyFill="1" applyBorder="1" applyAlignment="1">
      <alignment horizontal="center" vertical="center" shrinkToFit="1"/>
    </xf>
    <xf numFmtId="0" fontId="1" fillId="2" borderId="27" xfId="2" applyFill="1" applyBorder="1" applyAlignment="1">
      <alignment horizontal="center" vertical="center" shrinkToFit="1"/>
    </xf>
    <xf numFmtId="0" fontId="7" fillId="0" borderId="1" xfId="2" applyFont="1" applyBorder="1" applyAlignment="1">
      <alignment horizontal="center" vertical="center"/>
    </xf>
    <xf numFmtId="0" fontId="1" fillId="0" borderId="65" xfId="2" applyBorder="1" applyAlignment="1">
      <alignment horizontal="center" vertical="center"/>
    </xf>
    <xf numFmtId="0" fontId="1" fillId="0" borderId="66" xfId="2" applyBorder="1" applyAlignment="1">
      <alignment horizontal="center" vertical="center"/>
    </xf>
    <xf numFmtId="0" fontId="1" fillId="0" borderId="67" xfId="2" applyBorder="1" applyAlignment="1">
      <alignment horizontal="center" vertical="center"/>
    </xf>
    <xf numFmtId="0" fontId="1" fillId="0" borderId="68" xfId="2" applyBorder="1" applyAlignment="1">
      <alignment horizontal="center" vertical="center"/>
    </xf>
    <xf numFmtId="0" fontId="1" fillId="0" borderId="43" xfId="2" applyBorder="1" applyAlignment="1">
      <alignment horizontal="center" vertical="center"/>
    </xf>
    <xf numFmtId="0" fontId="1" fillId="0" borderId="44" xfId="2" applyBorder="1" applyAlignment="1">
      <alignment horizontal="center" vertical="center"/>
    </xf>
    <xf numFmtId="0" fontId="1" fillId="0" borderId="69" xfId="2" applyBorder="1" applyAlignment="1">
      <alignment horizontal="center" vertical="center"/>
    </xf>
    <xf numFmtId="0" fontId="1" fillId="0" borderId="70" xfId="2" applyBorder="1" applyAlignment="1">
      <alignment horizontal="center" vertical="center"/>
    </xf>
    <xf numFmtId="0" fontId="10" fillId="0" borderId="6" xfId="2" applyFont="1" applyBorder="1" applyAlignment="1">
      <alignment horizontal="center" vertical="center" shrinkToFit="1"/>
    </xf>
    <xf numFmtId="0" fontId="10" fillId="0" borderId="7" xfId="2" applyFont="1" applyBorder="1" applyAlignment="1">
      <alignment horizontal="center" vertical="center" shrinkToFit="1"/>
    </xf>
    <xf numFmtId="0" fontId="10" fillId="0" borderId="8" xfId="2" applyFont="1" applyBorder="1" applyAlignment="1">
      <alignment horizontal="center" vertical="center" shrinkToFit="1"/>
    </xf>
    <xf numFmtId="0" fontId="10" fillId="0" borderId="11" xfId="2" applyFont="1" applyBorder="1" applyAlignment="1">
      <alignment horizontal="center" vertical="center" shrinkToFit="1"/>
    </xf>
    <xf numFmtId="0" fontId="10" fillId="0" borderId="0" xfId="2" applyFont="1" applyAlignment="1">
      <alignment horizontal="center" vertical="center" shrinkToFit="1"/>
    </xf>
    <xf numFmtId="0" fontId="10" fillId="0" borderId="12" xfId="2" applyFont="1" applyBorder="1" applyAlignment="1">
      <alignment horizontal="center" vertical="center" shrinkToFit="1"/>
    </xf>
    <xf numFmtId="0" fontId="10" fillId="0" borderId="17" xfId="2" applyFont="1" applyBorder="1" applyAlignment="1">
      <alignment horizontal="center" vertical="center" shrinkToFit="1"/>
    </xf>
    <xf numFmtId="0" fontId="10" fillId="0" borderId="18" xfId="2" applyFont="1" applyBorder="1" applyAlignment="1">
      <alignment horizontal="center" vertical="center" shrinkToFit="1"/>
    </xf>
    <xf numFmtId="0" fontId="10" fillId="0" borderId="19" xfId="2" applyFont="1" applyBorder="1" applyAlignment="1">
      <alignment horizontal="center" vertical="center" shrinkToFit="1"/>
    </xf>
    <xf numFmtId="0" fontId="1" fillId="2" borderId="6" xfId="2" applyFill="1" applyBorder="1" applyAlignment="1">
      <alignment horizontal="center" vertical="center" shrinkToFit="1"/>
    </xf>
    <xf numFmtId="0" fontId="1" fillId="2" borderId="7" xfId="2" applyFill="1" applyBorder="1" applyAlignment="1">
      <alignment horizontal="center" vertical="center" shrinkToFit="1"/>
    </xf>
    <xf numFmtId="0" fontId="20" fillId="0" borderId="4" xfId="2" applyFont="1" applyBorder="1" applyAlignment="1">
      <alignment horizontal="center" vertical="center" wrapText="1"/>
    </xf>
    <xf numFmtId="0" fontId="3" fillId="0" borderId="72" xfId="2" applyFont="1" applyBorder="1" applyAlignment="1">
      <alignment horizontal="center" vertical="center" shrinkToFit="1"/>
    </xf>
    <xf numFmtId="0" fontId="3" fillId="0" borderId="4" xfId="2" applyFont="1" applyBorder="1" applyAlignment="1">
      <alignment horizontal="center" vertical="center" shrinkToFit="1"/>
    </xf>
    <xf numFmtId="0" fontId="1" fillId="2" borderId="28" xfId="2" applyFill="1" applyBorder="1" applyAlignment="1">
      <alignment horizontal="center" vertical="center" shrinkToFit="1"/>
    </xf>
    <xf numFmtId="0" fontId="1" fillId="2" borderId="29" xfId="2" applyFill="1" applyBorder="1" applyAlignment="1">
      <alignment horizontal="center" vertical="center" shrinkToFit="1"/>
    </xf>
    <xf numFmtId="0" fontId="1" fillId="2" borderId="16" xfId="2" applyFill="1" applyBorder="1" applyAlignment="1">
      <alignment horizontal="center" vertical="center" shrinkToFit="1"/>
    </xf>
    <xf numFmtId="0" fontId="1" fillId="2" borderId="24" xfId="2" applyFill="1" applyBorder="1" applyAlignment="1">
      <alignment horizontal="center" vertical="center" shrinkToFit="1"/>
    </xf>
    <xf numFmtId="0" fontId="1" fillId="2" borderId="19" xfId="2" applyFill="1" applyBorder="1" applyAlignment="1">
      <alignment horizontal="center" vertical="center" shrinkToFit="1"/>
    </xf>
    <xf numFmtId="0" fontId="7" fillId="3" borderId="77" xfId="1" applyFont="1" applyFill="1" applyBorder="1" applyAlignment="1">
      <alignment horizontal="center" vertical="center" shrinkToFit="1"/>
    </xf>
    <xf numFmtId="0" fontId="7" fillId="3" borderId="3" xfId="1" applyFont="1" applyFill="1" applyBorder="1" applyAlignment="1">
      <alignment horizontal="center" vertical="center" shrinkToFit="1"/>
    </xf>
    <xf numFmtId="0" fontId="7" fillId="3" borderId="78" xfId="1" applyFont="1" applyFill="1" applyBorder="1" applyAlignment="1">
      <alignment horizontal="center" vertical="center" shrinkToFit="1"/>
    </xf>
    <xf numFmtId="0" fontId="1" fillId="2" borderId="8" xfId="2" applyFill="1" applyBorder="1" applyAlignment="1">
      <alignment horizontal="center" vertical="center" shrinkToFit="1"/>
    </xf>
    <xf numFmtId="0" fontId="1" fillId="0" borderId="36" xfId="2" applyBorder="1" applyAlignment="1">
      <alignment horizontal="center" vertical="center"/>
    </xf>
    <xf numFmtId="0" fontId="1" fillId="0" borderId="38" xfId="2" applyBorder="1" applyAlignment="1">
      <alignment horizontal="center" vertical="center"/>
    </xf>
    <xf numFmtId="0" fontId="1" fillId="0" borderId="75" xfId="2" applyBorder="1" applyAlignment="1">
      <alignment horizontal="center" vertical="center"/>
    </xf>
    <xf numFmtId="0" fontId="3" fillId="0" borderId="21" xfId="2" applyFont="1" applyBorder="1" applyAlignment="1">
      <alignment horizontal="center" vertical="center" shrinkToFit="1"/>
    </xf>
    <xf numFmtId="0" fontId="1" fillId="2" borderId="11" xfId="2" applyFill="1" applyBorder="1" applyAlignment="1">
      <alignment horizontal="center" vertical="center" shrinkToFit="1"/>
    </xf>
    <xf numFmtId="0" fontId="1" fillId="2" borderId="12" xfId="2" applyFill="1" applyBorder="1" applyAlignment="1">
      <alignment horizontal="center" vertical="center" shrinkToFit="1"/>
    </xf>
    <xf numFmtId="0" fontId="20" fillId="0" borderId="66" xfId="2" applyFont="1" applyBorder="1" applyAlignment="1">
      <alignment horizontal="center" vertical="center" wrapText="1"/>
    </xf>
    <xf numFmtId="0" fontId="1" fillId="0" borderId="31" xfId="2" applyBorder="1" applyAlignment="1">
      <alignment horizontal="center" vertical="center"/>
    </xf>
    <xf numFmtId="0" fontId="1" fillId="0" borderId="32" xfId="2" applyBorder="1" applyAlignment="1">
      <alignment horizontal="center" vertical="center"/>
    </xf>
    <xf numFmtId="0" fontId="1" fillId="0" borderId="34" xfId="2" applyBorder="1" applyAlignment="1">
      <alignment horizontal="center" vertical="center"/>
    </xf>
    <xf numFmtId="0" fontId="1" fillId="0" borderId="37" xfId="2" applyBorder="1" applyAlignment="1">
      <alignment horizontal="center" vertical="center"/>
    </xf>
    <xf numFmtId="0" fontId="1" fillId="0" borderId="49" xfId="2" applyBorder="1" applyAlignment="1">
      <alignment horizontal="center" vertical="center"/>
    </xf>
    <xf numFmtId="0" fontId="1" fillId="0" borderId="35" xfId="2" applyBorder="1" applyAlignment="1">
      <alignment horizontal="center" vertical="center"/>
    </xf>
    <xf numFmtId="0" fontId="1" fillId="0" borderId="71" xfId="2" applyBorder="1" applyAlignment="1">
      <alignment horizontal="center" vertical="center"/>
    </xf>
    <xf numFmtId="0" fontId="3" fillId="0" borderId="73" xfId="2" applyFont="1" applyBorder="1" applyAlignment="1">
      <alignment horizontal="center" vertical="center" shrinkToFit="1"/>
    </xf>
    <xf numFmtId="0" fontId="3" fillId="0" borderId="64" xfId="2" applyFont="1" applyBorder="1" applyAlignment="1">
      <alignment horizontal="center" vertical="center" shrinkToFit="1"/>
    </xf>
    <xf numFmtId="0" fontId="1" fillId="2" borderId="42" xfId="2" applyFill="1" applyBorder="1" applyAlignment="1">
      <alignment horizontal="center" vertical="center" shrinkToFit="1"/>
    </xf>
    <xf numFmtId="0" fontId="1" fillId="2" borderId="41" xfId="2" applyFill="1" applyBorder="1" applyAlignment="1">
      <alignment horizontal="center" vertical="center" shrinkToFit="1"/>
    </xf>
    <xf numFmtId="0" fontId="20" fillId="0" borderId="77" xfId="2" applyFont="1" applyBorder="1" applyAlignment="1">
      <alignment horizontal="center" vertical="center" wrapText="1"/>
    </xf>
    <xf numFmtId="0" fontId="1" fillId="0" borderId="54" xfId="2" applyBorder="1" applyAlignment="1">
      <alignment horizontal="center" vertical="center"/>
    </xf>
    <xf numFmtId="0" fontId="19" fillId="0" borderId="30" xfId="2" applyFont="1" applyBorder="1" applyAlignment="1">
      <alignment horizontal="center" vertical="center" textRotation="255"/>
    </xf>
    <xf numFmtId="0" fontId="1" fillId="0" borderId="33" xfId="2" applyBorder="1" applyAlignment="1">
      <alignment horizontal="center" vertical="center"/>
    </xf>
    <xf numFmtId="0" fontId="1" fillId="0" borderId="30" xfId="2" applyBorder="1" applyAlignment="1">
      <alignment horizontal="center" vertical="center" textRotation="255"/>
    </xf>
    <xf numFmtId="0" fontId="1" fillId="0" borderId="45" xfId="2" applyBorder="1" applyAlignment="1">
      <alignment horizontal="center" vertical="center"/>
    </xf>
    <xf numFmtId="0" fontId="1" fillId="0" borderId="51" xfId="2" applyBorder="1" applyAlignment="1">
      <alignment horizontal="center" vertical="center"/>
    </xf>
    <xf numFmtId="0" fontId="21" fillId="0" borderId="48" xfId="2" applyFont="1" applyBorder="1" applyAlignment="1">
      <alignment horizontal="center" vertical="center"/>
    </xf>
    <xf numFmtId="0" fontId="21" fillId="0" borderId="75" xfId="2" applyFont="1" applyBorder="1" applyAlignment="1">
      <alignment horizontal="center" vertical="center"/>
    </xf>
    <xf numFmtId="0" fontId="1" fillId="0" borderId="40" xfId="2" applyBorder="1" applyAlignment="1">
      <alignment horizontal="center" vertical="center"/>
    </xf>
    <xf numFmtId="0" fontId="1" fillId="0" borderId="41" xfId="2" applyBorder="1" applyAlignment="1">
      <alignment horizontal="center" vertical="center"/>
    </xf>
    <xf numFmtId="0" fontId="1" fillId="0" borderId="42" xfId="2" applyBorder="1" applyAlignment="1">
      <alignment horizontal="center" vertical="center"/>
    </xf>
    <xf numFmtId="177" fontId="1" fillId="0" borderId="74" xfId="2" applyNumberFormat="1" applyBorder="1" applyAlignment="1">
      <alignment horizontal="center" vertical="center"/>
    </xf>
    <xf numFmtId="0" fontId="21" fillId="0" borderId="64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20" fillId="0" borderId="79" xfId="2" applyFont="1" applyBorder="1" applyAlignment="1">
      <alignment horizontal="center" vertical="center" wrapText="1"/>
    </xf>
    <xf numFmtId="0" fontId="20" fillId="0" borderId="80" xfId="2" applyFont="1" applyBorder="1" applyAlignment="1">
      <alignment horizontal="center" vertical="center" wrapText="1"/>
    </xf>
    <xf numFmtId="0" fontId="20" fillId="0" borderId="81" xfId="2" applyFont="1" applyBorder="1" applyAlignment="1">
      <alignment horizontal="center" vertical="center" wrapText="1"/>
    </xf>
    <xf numFmtId="0" fontId="19" fillId="0" borderId="39" xfId="2" applyFont="1" applyBorder="1" applyAlignment="1">
      <alignment horizontal="center" vertical="center" wrapText="1"/>
    </xf>
    <xf numFmtId="0" fontId="1" fillId="0" borderId="61" xfId="2" applyBorder="1" applyAlignment="1">
      <alignment horizontal="center" vertical="center"/>
    </xf>
    <xf numFmtId="0" fontId="1" fillId="0" borderId="62" xfId="2" applyBorder="1" applyAlignment="1">
      <alignment horizontal="center" vertical="center"/>
    </xf>
    <xf numFmtId="0" fontId="1" fillId="0" borderId="63" xfId="2" applyBorder="1" applyAlignment="1">
      <alignment horizontal="center" vertical="center"/>
    </xf>
    <xf numFmtId="0" fontId="1" fillId="0" borderId="39" xfId="2" applyBorder="1" applyAlignment="1">
      <alignment horizontal="center" vertical="center"/>
    </xf>
    <xf numFmtId="0" fontId="3" fillId="0" borderId="75" xfId="2" applyFont="1" applyBorder="1" applyAlignment="1">
      <alignment horizontal="center" vertical="center" shrinkToFit="1"/>
    </xf>
    <xf numFmtId="0" fontId="3" fillId="0" borderId="84" xfId="2" applyFont="1" applyBorder="1" applyAlignment="1">
      <alignment horizontal="center" vertical="center" shrinkToFit="1"/>
    </xf>
    <xf numFmtId="0" fontId="3" fillId="0" borderId="54" xfId="2" applyFont="1" applyBorder="1" applyAlignment="1">
      <alignment horizontal="center" vertical="center" shrinkToFit="1"/>
    </xf>
    <xf numFmtId="0" fontId="3" fillId="0" borderId="7" xfId="2" applyFont="1" applyBorder="1" applyAlignment="1">
      <alignment horizontal="center" vertical="center" shrinkToFit="1"/>
    </xf>
    <xf numFmtId="0" fontId="3" fillId="0" borderId="8" xfId="2" applyFont="1" applyBorder="1" applyAlignment="1">
      <alignment horizontal="center" vertical="center" shrinkToFit="1"/>
    </xf>
    <xf numFmtId="0" fontId="3" fillId="0" borderId="37" xfId="2" applyFont="1" applyBorder="1" applyAlignment="1">
      <alignment horizontal="center" vertical="center" shrinkToFit="1"/>
    </xf>
    <xf numFmtId="0" fontId="3" fillId="0" borderId="0" xfId="2" applyFont="1" applyAlignment="1">
      <alignment horizontal="center" vertical="center" shrinkToFit="1"/>
    </xf>
    <xf numFmtId="0" fontId="3" fillId="0" borderId="12" xfId="2" applyFont="1" applyBorder="1" applyAlignment="1">
      <alignment horizontal="center" vertical="center" shrinkToFit="1"/>
    </xf>
    <xf numFmtId="0" fontId="3" fillId="0" borderId="39" xfId="2" applyFont="1" applyBorder="1" applyAlignment="1">
      <alignment horizontal="center" vertical="center" shrinkToFit="1"/>
    </xf>
    <xf numFmtId="0" fontId="3" fillId="0" borderId="40" xfId="2" applyFont="1" applyBorder="1" applyAlignment="1">
      <alignment horizontal="center" vertical="center" shrinkToFit="1"/>
    </xf>
    <xf numFmtId="0" fontId="3" fillId="0" borderId="41" xfId="2" applyFont="1" applyBorder="1" applyAlignment="1">
      <alignment horizontal="center" vertical="center" shrinkToFit="1"/>
    </xf>
    <xf numFmtId="0" fontId="7" fillId="0" borderId="39" xfId="2" applyFont="1" applyBorder="1" applyAlignment="1">
      <alignment horizontal="center" vertical="center"/>
    </xf>
    <xf numFmtId="0" fontId="7" fillId="0" borderId="41" xfId="2" applyFont="1" applyBorder="1" applyAlignment="1">
      <alignment horizontal="center" vertical="center"/>
    </xf>
    <xf numFmtId="0" fontId="10" fillId="0" borderId="42" xfId="2" applyFont="1" applyBorder="1" applyAlignment="1">
      <alignment horizontal="center" vertical="center" shrinkToFit="1"/>
    </xf>
    <xf numFmtId="0" fontId="10" fillId="0" borderId="40" xfId="2" applyFont="1" applyBorder="1" applyAlignment="1">
      <alignment horizontal="center" vertical="center" shrinkToFit="1"/>
    </xf>
    <xf numFmtId="0" fontId="10" fillId="0" borderId="41" xfId="2" applyFont="1" applyBorder="1" applyAlignment="1">
      <alignment horizontal="center" vertical="center" shrinkToFit="1"/>
    </xf>
  </cellXfs>
  <cellStyles count="10">
    <cellStyle name="標準" xfId="0" builtinId="0"/>
    <cellStyle name="標準 2" xfId="4" xr:uid="{00000000-0005-0000-0000-000001000000}"/>
    <cellStyle name="標準 3" xfId="6" xr:uid="{00000000-0005-0000-0000-000002000000}"/>
    <cellStyle name="標準 3 2" xfId="3" xr:uid="{00000000-0005-0000-0000-000003000000}"/>
    <cellStyle name="標準 4" xfId="8" xr:uid="{00000000-0005-0000-0000-000004000000}"/>
    <cellStyle name="標準 5" xfId="5" xr:uid="{00000000-0005-0000-0000-000005000000}"/>
    <cellStyle name="標準 6" xfId="9" xr:uid="{00000000-0005-0000-0000-000006000000}"/>
    <cellStyle name="標準_４試合検討資料" xfId="2" xr:uid="{00000000-0005-0000-0000-000007000000}"/>
    <cellStyle name="標準_４試合検討資料_'13年 春季フェスタ(全種目)改訂13.05.21" xfId="1" xr:uid="{00000000-0005-0000-0000-000008000000}"/>
    <cellStyle name="標準_東三河大会組合(ﾌｫｰﾏｯﾄ)" xfId="7" xr:uid="{00000000-0005-0000-0000-000009000000}"/>
  </cellStyles>
  <dxfs count="1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241300</xdr:rowOff>
    </xdr:from>
    <xdr:to>
      <xdr:col>5</xdr:col>
      <xdr:colOff>57150</xdr:colOff>
      <xdr:row>15</xdr:row>
      <xdr:rowOff>920750</xdr:rowOff>
    </xdr:to>
    <xdr:pic>
      <xdr:nvPicPr>
        <xdr:cNvPr id="2" name="図 1" descr="svAichi">
          <a:extLst>
            <a:ext uri="{FF2B5EF4-FFF2-40B4-BE49-F238E27FC236}">
              <a16:creationId xmlns:a16="http://schemas.microsoft.com/office/drawing/2014/main" id="{9526D00E-D5F3-4893-8B7A-D452392E2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1" y="2012950"/>
          <a:ext cx="5365749" cy="3327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view="pageBreakPreview" zoomScaleNormal="100" zoomScaleSheetLayoutView="100" workbookViewId="0">
      <selection sqref="A1:F1"/>
    </sheetView>
  </sheetViews>
  <sheetFormatPr defaultColWidth="8.19921875" defaultRowHeight="13.2"/>
  <cols>
    <col min="1" max="1" width="7" style="92" customWidth="1"/>
    <col min="2" max="2" width="2.69921875" style="92" customWidth="1"/>
    <col min="3" max="3" width="2.5" style="92" customWidth="1"/>
    <col min="4" max="4" width="12.09765625" style="92" customWidth="1"/>
    <col min="5" max="5" width="52.19921875" style="92" customWidth="1"/>
    <col min="6" max="6" width="7.8984375" style="92" customWidth="1"/>
    <col min="7" max="16384" width="8.19921875" style="92"/>
  </cols>
  <sheetData>
    <row r="1" spans="1:6" s="93" customFormat="1" ht="45" customHeight="1">
      <c r="A1" s="107" t="s">
        <v>142</v>
      </c>
      <c r="B1" s="107"/>
      <c r="C1" s="107"/>
      <c r="D1" s="107"/>
      <c r="E1" s="107"/>
      <c r="F1" s="107"/>
    </row>
    <row r="2" spans="1:6" s="93" customFormat="1" ht="13.5" customHeight="1">
      <c r="A2" s="108"/>
      <c r="B2" s="108"/>
      <c r="C2" s="108"/>
      <c r="D2" s="108"/>
      <c r="E2" s="108"/>
      <c r="F2" s="108"/>
    </row>
    <row r="3" spans="1:6" ht="10.5" customHeight="1">
      <c r="A3" s="109"/>
      <c r="B3" s="109"/>
      <c r="C3" s="109"/>
      <c r="D3" s="109"/>
      <c r="E3" s="109"/>
      <c r="F3" s="109"/>
    </row>
    <row r="4" spans="1:6" s="93" customFormat="1" ht="55.95" customHeight="1">
      <c r="A4" s="105" t="s">
        <v>150</v>
      </c>
      <c r="B4" s="105"/>
      <c r="C4" s="105"/>
      <c r="D4" s="105"/>
      <c r="E4" s="105"/>
      <c r="F4" s="105"/>
    </row>
    <row r="5" spans="1:6" s="93" customFormat="1" ht="15" customHeight="1">
      <c r="A5" s="110"/>
      <c r="B5" s="110"/>
      <c r="C5" s="110"/>
      <c r="D5" s="110"/>
      <c r="E5" s="110"/>
      <c r="F5" s="110"/>
    </row>
    <row r="6" spans="1:6" s="93" customFormat="1" ht="42" customHeight="1">
      <c r="A6" s="105"/>
      <c r="B6" s="105"/>
      <c r="C6" s="105"/>
      <c r="D6" s="105"/>
      <c r="E6" s="105"/>
      <c r="F6" s="105"/>
    </row>
    <row r="7" spans="1:6" ht="18.75" customHeight="1">
      <c r="A7" s="104"/>
      <c r="B7" s="104"/>
      <c r="C7" s="104"/>
      <c r="D7"/>
      <c r="E7" s="104"/>
      <c r="F7" s="104"/>
    </row>
    <row r="8" spans="1:6" ht="18.75" customHeight="1">
      <c r="A8" s="104"/>
      <c r="B8" s="104"/>
      <c r="C8" s="104"/>
      <c r="D8" s="104"/>
      <c r="E8" s="104"/>
      <c r="F8" s="104"/>
    </row>
    <row r="9" spans="1:6" ht="18.75" customHeight="1">
      <c r="A9" s="104"/>
      <c r="B9" s="104"/>
      <c r="C9" s="104"/>
      <c r="D9" s="104"/>
      <c r="E9" s="104"/>
      <c r="F9" s="104"/>
    </row>
    <row r="10" spans="1:6" ht="18.75" customHeight="1">
      <c r="A10" s="104"/>
      <c r="B10" s="104"/>
      <c r="C10" s="104"/>
      <c r="D10" s="104"/>
      <c r="E10" s="104"/>
      <c r="F10" s="104"/>
    </row>
    <row r="11" spans="1:6" ht="18.75" customHeight="1"/>
    <row r="12" spans="1:6" ht="18.75" customHeight="1"/>
    <row r="13" spans="1:6" ht="18.75" customHeight="1"/>
    <row r="14" spans="1:6" ht="18.75" customHeight="1"/>
    <row r="15" spans="1:6" ht="18.75" customHeight="1"/>
    <row r="16" spans="1:6" ht="109.5" customHeight="1"/>
    <row r="17" spans="1:6" s="93" customFormat="1" ht="19.5" customHeight="1">
      <c r="D17" s="101" t="s">
        <v>141</v>
      </c>
      <c r="E17" s="103" t="s">
        <v>143</v>
      </c>
    </row>
    <row r="18" spans="1:6" s="93" customFormat="1" ht="19.5" customHeight="1">
      <c r="D18" s="101" t="s">
        <v>140</v>
      </c>
      <c r="E18" s="101" t="s">
        <v>139</v>
      </c>
    </row>
    <row r="19" spans="1:6" s="93" customFormat="1" ht="19.5" customHeight="1">
      <c r="D19" s="101" t="s">
        <v>138</v>
      </c>
      <c r="E19" s="102" t="s">
        <v>137</v>
      </c>
    </row>
    <row r="20" spans="1:6" s="93" customFormat="1" ht="19.5" customHeight="1">
      <c r="D20" s="101" t="s">
        <v>136</v>
      </c>
      <c r="E20" s="101" t="s">
        <v>135</v>
      </c>
    </row>
    <row r="21" spans="1:6" s="93" customFormat="1" ht="19.5" customHeight="1">
      <c r="B21" s="100"/>
      <c r="D21" s="99"/>
      <c r="E21" s="99"/>
    </row>
    <row r="22" spans="1:6" s="93" customFormat="1" ht="19.5" customHeight="1">
      <c r="B22" s="100"/>
      <c r="D22" s="98" t="s">
        <v>134</v>
      </c>
      <c r="E22" s="95" t="s">
        <v>144</v>
      </c>
    </row>
    <row r="23" spans="1:6" s="93" customFormat="1" ht="19.5" customHeight="1">
      <c r="B23" s="100"/>
      <c r="D23" s="98"/>
      <c r="E23" s="95" t="s">
        <v>145</v>
      </c>
    </row>
    <row r="24" spans="1:6" s="93" customFormat="1" ht="19.5" customHeight="1">
      <c r="B24" s="100"/>
      <c r="D24" s="98" t="s">
        <v>146</v>
      </c>
      <c r="E24" s="95" t="s">
        <v>133</v>
      </c>
    </row>
    <row r="25" spans="1:6" s="93" customFormat="1" ht="19.5" customHeight="1">
      <c r="B25" s="100"/>
      <c r="D25" s="98" t="s">
        <v>147</v>
      </c>
      <c r="E25" s="95" t="s">
        <v>148</v>
      </c>
    </row>
    <row r="26" spans="1:6" s="93" customFormat="1" ht="19.5" customHeight="1">
      <c r="B26" s="100"/>
      <c r="D26" s="98"/>
      <c r="E26" s="98" t="s">
        <v>149</v>
      </c>
    </row>
    <row r="27" spans="1:6" s="93" customFormat="1" ht="19.5" customHeight="1">
      <c r="B27" s="100"/>
      <c r="D27" s="98" t="s">
        <v>132</v>
      </c>
      <c r="E27" s="98" t="s">
        <v>131</v>
      </c>
    </row>
    <row r="28" spans="1:6" s="93" customFormat="1" ht="10.5" customHeight="1">
      <c r="B28" s="100"/>
      <c r="D28" s="99"/>
      <c r="E28" s="99"/>
    </row>
    <row r="29" spans="1:6" s="93" customFormat="1" ht="59.4" customHeight="1">
      <c r="A29" s="97"/>
      <c r="B29" s="97"/>
      <c r="C29" s="106"/>
      <c r="D29" s="106"/>
      <c r="E29" s="95"/>
    </row>
    <row r="30" spans="1:6" s="93" customFormat="1" ht="24" customHeight="1">
      <c r="B30" s="96"/>
      <c r="C30" s="106"/>
      <c r="D30" s="106"/>
      <c r="E30" s="95"/>
      <c r="F30" s="94"/>
    </row>
  </sheetData>
  <mergeCells count="8">
    <mergeCell ref="A6:F6"/>
    <mergeCell ref="C29:D29"/>
    <mergeCell ref="C30:D30"/>
    <mergeCell ref="A1:F1"/>
    <mergeCell ref="A2:F2"/>
    <mergeCell ref="A3:F3"/>
    <mergeCell ref="A4:F4"/>
    <mergeCell ref="A5:F5"/>
  </mergeCells>
  <phoneticPr fontId="2"/>
  <printOptions horizontalCentered="1" verticalCentered="1"/>
  <pageMargins left="0.19685039370078741" right="0.11811023622047245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0"/>
  <sheetViews>
    <sheetView view="pageBreakPreview" zoomScaleNormal="100" zoomScaleSheetLayoutView="100" workbookViewId="0"/>
  </sheetViews>
  <sheetFormatPr defaultColWidth="8.09765625" defaultRowHeight="31.95" customHeight="1"/>
  <cols>
    <col min="1" max="1" width="8.09765625" style="69"/>
    <col min="2" max="2" width="6.19921875" style="68" customWidth="1"/>
    <col min="3" max="3" width="35.5" style="70" customWidth="1"/>
    <col min="4" max="4" width="35.3984375" style="70" customWidth="1"/>
    <col min="5" max="5" width="11.59765625" style="71" customWidth="1"/>
    <col min="6" max="6" width="4.8984375" style="68" customWidth="1"/>
    <col min="7" max="7" width="2.5" style="69" customWidth="1"/>
    <col min="8" max="246" width="8.09765625" style="69"/>
    <col min="247" max="247" width="6.19921875" style="69" customWidth="1"/>
    <col min="248" max="248" width="46.19921875" style="69" customWidth="1"/>
    <col min="249" max="249" width="15.19921875" style="69" customWidth="1"/>
    <col min="250" max="250" width="9.19921875" style="69" customWidth="1"/>
    <col min="251" max="251" width="14.09765625" style="69" customWidth="1"/>
    <col min="252" max="252" width="8.19921875" style="69" customWidth="1"/>
    <col min="253" max="502" width="8.09765625" style="69"/>
    <col min="503" max="503" width="6.19921875" style="69" customWidth="1"/>
    <col min="504" max="504" width="46.19921875" style="69" customWidth="1"/>
    <col min="505" max="505" width="15.19921875" style="69" customWidth="1"/>
    <col min="506" max="506" width="9.19921875" style="69" customWidth="1"/>
    <col min="507" max="507" width="14.09765625" style="69" customWidth="1"/>
    <col min="508" max="508" width="8.19921875" style="69" customWidth="1"/>
    <col min="509" max="758" width="8.09765625" style="69"/>
    <col min="759" max="759" width="6.19921875" style="69" customWidth="1"/>
    <col min="760" max="760" width="46.19921875" style="69" customWidth="1"/>
    <col min="761" max="761" width="15.19921875" style="69" customWidth="1"/>
    <col min="762" max="762" width="9.19921875" style="69" customWidth="1"/>
    <col min="763" max="763" width="14.09765625" style="69" customWidth="1"/>
    <col min="764" max="764" width="8.19921875" style="69" customWidth="1"/>
    <col min="765" max="1014" width="8.09765625" style="69"/>
    <col min="1015" max="1015" width="6.19921875" style="69" customWidth="1"/>
    <col min="1016" max="1016" width="46.19921875" style="69" customWidth="1"/>
    <col min="1017" max="1017" width="15.19921875" style="69" customWidth="1"/>
    <col min="1018" max="1018" width="9.19921875" style="69" customWidth="1"/>
    <col min="1019" max="1019" width="14.09765625" style="69" customWidth="1"/>
    <col min="1020" max="1020" width="8.19921875" style="69" customWidth="1"/>
    <col min="1021" max="1270" width="8.09765625" style="69"/>
    <col min="1271" max="1271" width="6.19921875" style="69" customWidth="1"/>
    <col min="1272" max="1272" width="46.19921875" style="69" customWidth="1"/>
    <col min="1273" max="1273" width="15.19921875" style="69" customWidth="1"/>
    <col min="1274" max="1274" width="9.19921875" style="69" customWidth="1"/>
    <col min="1275" max="1275" width="14.09765625" style="69" customWidth="1"/>
    <col min="1276" max="1276" width="8.19921875" style="69" customWidth="1"/>
    <col min="1277" max="1526" width="8.09765625" style="69"/>
    <col min="1527" max="1527" width="6.19921875" style="69" customWidth="1"/>
    <col min="1528" max="1528" width="46.19921875" style="69" customWidth="1"/>
    <col min="1529" max="1529" width="15.19921875" style="69" customWidth="1"/>
    <col min="1530" max="1530" width="9.19921875" style="69" customWidth="1"/>
    <col min="1531" max="1531" width="14.09765625" style="69" customWidth="1"/>
    <col min="1532" max="1532" width="8.19921875" style="69" customWidth="1"/>
    <col min="1533" max="1782" width="8.09765625" style="69"/>
    <col min="1783" max="1783" width="6.19921875" style="69" customWidth="1"/>
    <col min="1784" max="1784" width="46.19921875" style="69" customWidth="1"/>
    <col min="1785" max="1785" width="15.19921875" style="69" customWidth="1"/>
    <col min="1786" max="1786" width="9.19921875" style="69" customWidth="1"/>
    <col min="1787" max="1787" width="14.09765625" style="69" customWidth="1"/>
    <col min="1788" max="1788" width="8.19921875" style="69" customWidth="1"/>
    <col min="1789" max="2038" width="8.09765625" style="69"/>
    <col min="2039" max="2039" width="6.19921875" style="69" customWidth="1"/>
    <col min="2040" max="2040" width="46.19921875" style="69" customWidth="1"/>
    <col min="2041" max="2041" width="15.19921875" style="69" customWidth="1"/>
    <col min="2042" max="2042" width="9.19921875" style="69" customWidth="1"/>
    <col min="2043" max="2043" width="14.09765625" style="69" customWidth="1"/>
    <col min="2044" max="2044" width="8.19921875" style="69" customWidth="1"/>
    <col min="2045" max="2294" width="8.09765625" style="69"/>
    <col min="2295" max="2295" width="6.19921875" style="69" customWidth="1"/>
    <col min="2296" max="2296" width="46.19921875" style="69" customWidth="1"/>
    <col min="2297" max="2297" width="15.19921875" style="69" customWidth="1"/>
    <col min="2298" max="2298" width="9.19921875" style="69" customWidth="1"/>
    <col min="2299" max="2299" width="14.09765625" style="69" customWidth="1"/>
    <col min="2300" max="2300" width="8.19921875" style="69" customWidth="1"/>
    <col min="2301" max="2550" width="8.09765625" style="69"/>
    <col min="2551" max="2551" width="6.19921875" style="69" customWidth="1"/>
    <col min="2552" max="2552" width="46.19921875" style="69" customWidth="1"/>
    <col min="2553" max="2553" width="15.19921875" style="69" customWidth="1"/>
    <col min="2554" max="2554" width="9.19921875" style="69" customWidth="1"/>
    <col min="2555" max="2555" width="14.09765625" style="69" customWidth="1"/>
    <col min="2556" max="2556" width="8.19921875" style="69" customWidth="1"/>
    <col min="2557" max="2806" width="8.09765625" style="69"/>
    <col min="2807" max="2807" width="6.19921875" style="69" customWidth="1"/>
    <col min="2808" max="2808" width="46.19921875" style="69" customWidth="1"/>
    <col min="2809" max="2809" width="15.19921875" style="69" customWidth="1"/>
    <col min="2810" max="2810" width="9.19921875" style="69" customWidth="1"/>
    <col min="2811" max="2811" width="14.09765625" style="69" customWidth="1"/>
    <col min="2812" max="2812" width="8.19921875" style="69" customWidth="1"/>
    <col min="2813" max="3062" width="8.09765625" style="69"/>
    <col min="3063" max="3063" width="6.19921875" style="69" customWidth="1"/>
    <col min="3064" max="3064" width="46.19921875" style="69" customWidth="1"/>
    <col min="3065" max="3065" width="15.19921875" style="69" customWidth="1"/>
    <col min="3066" max="3066" width="9.19921875" style="69" customWidth="1"/>
    <col min="3067" max="3067" width="14.09765625" style="69" customWidth="1"/>
    <col min="3068" max="3068" width="8.19921875" style="69" customWidth="1"/>
    <col min="3069" max="3318" width="8.09765625" style="69"/>
    <col min="3319" max="3319" width="6.19921875" style="69" customWidth="1"/>
    <col min="3320" max="3320" width="46.19921875" style="69" customWidth="1"/>
    <col min="3321" max="3321" width="15.19921875" style="69" customWidth="1"/>
    <col min="3322" max="3322" width="9.19921875" style="69" customWidth="1"/>
    <col min="3323" max="3323" width="14.09765625" style="69" customWidth="1"/>
    <col min="3324" max="3324" width="8.19921875" style="69" customWidth="1"/>
    <col min="3325" max="3574" width="8.09765625" style="69"/>
    <col min="3575" max="3575" width="6.19921875" style="69" customWidth="1"/>
    <col min="3576" max="3576" width="46.19921875" style="69" customWidth="1"/>
    <col min="3577" max="3577" width="15.19921875" style="69" customWidth="1"/>
    <col min="3578" max="3578" width="9.19921875" style="69" customWidth="1"/>
    <col min="3579" max="3579" width="14.09765625" style="69" customWidth="1"/>
    <col min="3580" max="3580" width="8.19921875" style="69" customWidth="1"/>
    <col min="3581" max="3830" width="8.09765625" style="69"/>
    <col min="3831" max="3831" width="6.19921875" style="69" customWidth="1"/>
    <col min="3832" max="3832" width="46.19921875" style="69" customWidth="1"/>
    <col min="3833" max="3833" width="15.19921875" style="69" customWidth="1"/>
    <col min="3834" max="3834" width="9.19921875" style="69" customWidth="1"/>
    <col min="3835" max="3835" width="14.09765625" style="69" customWidth="1"/>
    <col min="3836" max="3836" width="8.19921875" style="69" customWidth="1"/>
    <col min="3837" max="4086" width="8.09765625" style="69"/>
    <col min="4087" max="4087" width="6.19921875" style="69" customWidth="1"/>
    <col min="4088" max="4088" width="46.19921875" style="69" customWidth="1"/>
    <col min="4089" max="4089" width="15.19921875" style="69" customWidth="1"/>
    <col min="4090" max="4090" width="9.19921875" style="69" customWidth="1"/>
    <col min="4091" max="4091" width="14.09765625" style="69" customWidth="1"/>
    <col min="4092" max="4092" width="8.19921875" style="69" customWidth="1"/>
    <col min="4093" max="4342" width="8.09765625" style="69"/>
    <col min="4343" max="4343" width="6.19921875" style="69" customWidth="1"/>
    <col min="4344" max="4344" width="46.19921875" style="69" customWidth="1"/>
    <col min="4345" max="4345" width="15.19921875" style="69" customWidth="1"/>
    <col min="4346" max="4346" width="9.19921875" style="69" customWidth="1"/>
    <col min="4347" max="4347" width="14.09765625" style="69" customWidth="1"/>
    <col min="4348" max="4348" width="8.19921875" style="69" customWidth="1"/>
    <col min="4349" max="4598" width="8.09765625" style="69"/>
    <col min="4599" max="4599" width="6.19921875" style="69" customWidth="1"/>
    <col min="4600" max="4600" width="46.19921875" style="69" customWidth="1"/>
    <col min="4601" max="4601" width="15.19921875" style="69" customWidth="1"/>
    <col min="4602" max="4602" width="9.19921875" style="69" customWidth="1"/>
    <col min="4603" max="4603" width="14.09765625" style="69" customWidth="1"/>
    <col min="4604" max="4604" width="8.19921875" style="69" customWidth="1"/>
    <col min="4605" max="4854" width="8.09765625" style="69"/>
    <col min="4855" max="4855" width="6.19921875" style="69" customWidth="1"/>
    <col min="4856" max="4856" width="46.19921875" style="69" customWidth="1"/>
    <col min="4857" max="4857" width="15.19921875" style="69" customWidth="1"/>
    <col min="4858" max="4858" width="9.19921875" style="69" customWidth="1"/>
    <col min="4859" max="4859" width="14.09765625" style="69" customWidth="1"/>
    <col min="4860" max="4860" width="8.19921875" style="69" customWidth="1"/>
    <col min="4861" max="5110" width="8.09765625" style="69"/>
    <col min="5111" max="5111" width="6.19921875" style="69" customWidth="1"/>
    <col min="5112" max="5112" width="46.19921875" style="69" customWidth="1"/>
    <col min="5113" max="5113" width="15.19921875" style="69" customWidth="1"/>
    <col min="5114" max="5114" width="9.19921875" style="69" customWidth="1"/>
    <col min="5115" max="5115" width="14.09765625" style="69" customWidth="1"/>
    <col min="5116" max="5116" width="8.19921875" style="69" customWidth="1"/>
    <col min="5117" max="5366" width="8.09765625" style="69"/>
    <col min="5367" max="5367" width="6.19921875" style="69" customWidth="1"/>
    <col min="5368" max="5368" width="46.19921875" style="69" customWidth="1"/>
    <col min="5369" max="5369" width="15.19921875" style="69" customWidth="1"/>
    <col min="5370" max="5370" width="9.19921875" style="69" customWidth="1"/>
    <col min="5371" max="5371" width="14.09765625" style="69" customWidth="1"/>
    <col min="5372" max="5372" width="8.19921875" style="69" customWidth="1"/>
    <col min="5373" max="5622" width="8.09765625" style="69"/>
    <col min="5623" max="5623" width="6.19921875" style="69" customWidth="1"/>
    <col min="5624" max="5624" width="46.19921875" style="69" customWidth="1"/>
    <col min="5625" max="5625" width="15.19921875" style="69" customWidth="1"/>
    <col min="5626" max="5626" width="9.19921875" style="69" customWidth="1"/>
    <col min="5627" max="5627" width="14.09765625" style="69" customWidth="1"/>
    <col min="5628" max="5628" width="8.19921875" style="69" customWidth="1"/>
    <col min="5629" max="5878" width="8.09765625" style="69"/>
    <col min="5879" max="5879" width="6.19921875" style="69" customWidth="1"/>
    <col min="5880" max="5880" width="46.19921875" style="69" customWidth="1"/>
    <col min="5881" max="5881" width="15.19921875" style="69" customWidth="1"/>
    <col min="5882" max="5882" width="9.19921875" style="69" customWidth="1"/>
    <col min="5883" max="5883" width="14.09765625" style="69" customWidth="1"/>
    <col min="5884" max="5884" width="8.19921875" style="69" customWidth="1"/>
    <col min="5885" max="6134" width="8.09765625" style="69"/>
    <col min="6135" max="6135" width="6.19921875" style="69" customWidth="1"/>
    <col min="6136" max="6136" width="46.19921875" style="69" customWidth="1"/>
    <col min="6137" max="6137" width="15.19921875" style="69" customWidth="1"/>
    <col min="6138" max="6138" width="9.19921875" style="69" customWidth="1"/>
    <col min="6139" max="6139" width="14.09765625" style="69" customWidth="1"/>
    <col min="6140" max="6140" width="8.19921875" style="69" customWidth="1"/>
    <col min="6141" max="6390" width="8.09765625" style="69"/>
    <col min="6391" max="6391" width="6.19921875" style="69" customWidth="1"/>
    <col min="6392" max="6392" width="46.19921875" style="69" customWidth="1"/>
    <col min="6393" max="6393" width="15.19921875" style="69" customWidth="1"/>
    <col min="6394" max="6394" width="9.19921875" style="69" customWidth="1"/>
    <col min="6395" max="6395" width="14.09765625" style="69" customWidth="1"/>
    <col min="6396" max="6396" width="8.19921875" style="69" customWidth="1"/>
    <col min="6397" max="6646" width="8.09765625" style="69"/>
    <col min="6647" max="6647" width="6.19921875" style="69" customWidth="1"/>
    <col min="6648" max="6648" width="46.19921875" style="69" customWidth="1"/>
    <col min="6649" max="6649" width="15.19921875" style="69" customWidth="1"/>
    <col min="6650" max="6650" width="9.19921875" style="69" customWidth="1"/>
    <col min="6651" max="6651" width="14.09765625" style="69" customWidth="1"/>
    <col min="6652" max="6652" width="8.19921875" style="69" customWidth="1"/>
    <col min="6653" max="6902" width="8.09765625" style="69"/>
    <col min="6903" max="6903" width="6.19921875" style="69" customWidth="1"/>
    <col min="6904" max="6904" width="46.19921875" style="69" customWidth="1"/>
    <col min="6905" max="6905" width="15.19921875" style="69" customWidth="1"/>
    <col min="6906" max="6906" width="9.19921875" style="69" customWidth="1"/>
    <col min="6907" max="6907" width="14.09765625" style="69" customWidth="1"/>
    <col min="6908" max="6908" width="8.19921875" style="69" customWidth="1"/>
    <col min="6909" max="7158" width="8.09765625" style="69"/>
    <col min="7159" max="7159" width="6.19921875" style="69" customWidth="1"/>
    <col min="7160" max="7160" width="46.19921875" style="69" customWidth="1"/>
    <col min="7161" max="7161" width="15.19921875" style="69" customWidth="1"/>
    <col min="7162" max="7162" width="9.19921875" style="69" customWidth="1"/>
    <col min="7163" max="7163" width="14.09765625" style="69" customWidth="1"/>
    <col min="7164" max="7164" width="8.19921875" style="69" customWidth="1"/>
    <col min="7165" max="7414" width="8.09765625" style="69"/>
    <col min="7415" max="7415" width="6.19921875" style="69" customWidth="1"/>
    <col min="7416" max="7416" width="46.19921875" style="69" customWidth="1"/>
    <col min="7417" max="7417" width="15.19921875" style="69" customWidth="1"/>
    <col min="7418" max="7418" width="9.19921875" style="69" customWidth="1"/>
    <col min="7419" max="7419" width="14.09765625" style="69" customWidth="1"/>
    <col min="7420" max="7420" width="8.19921875" style="69" customWidth="1"/>
    <col min="7421" max="7670" width="8.09765625" style="69"/>
    <col min="7671" max="7671" width="6.19921875" style="69" customWidth="1"/>
    <col min="7672" max="7672" width="46.19921875" style="69" customWidth="1"/>
    <col min="7673" max="7673" width="15.19921875" style="69" customWidth="1"/>
    <col min="7674" max="7674" width="9.19921875" style="69" customWidth="1"/>
    <col min="7675" max="7675" width="14.09765625" style="69" customWidth="1"/>
    <col min="7676" max="7676" width="8.19921875" style="69" customWidth="1"/>
    <col min="7677" max="7926" width="8.09765625" style="69"/>
    <col min="7927" max="7927" width="6.19921875" style="69" customWidth="1"/>
    <col min="7928" max="7928" width="46.19921875" style="69" customWidth="1"/>
    <col min="7929" max="7929" width="15.19921875" style="69" customWidth="1"/>
    <col min="7930" max="7930" width="9.19921875" style="69" customWidth="1"/>
    <col min="7931" max="7931" width="14.09765625" style="69" customWidth="1"/>
    <col min="7932" max="7932" width="8.19921875" style="69" customWidth="1"/>
    <col min="7933" max="8182" width="8.09765625" style="69"/>
    <col min="8183" max="8183" width="6.19921875" style="69" customWidth="1"/>
    <col min="8184" max="8184" width="46.19921875" style="69" customWidth="1"/>
    <col min="8185" max="8185" width="15.19921875" style="69" customWidth="1"/>
    <col min="8186" max="8186" width="9.19921875" style="69" customWidth="1"/>
    <col min="8187" max="8187" width="14.09765625" style="69" customWidth="1"/>
    <col min="8188" max="8188" width="8.19921875" style="69" customWidth="1"/>
    <col min="8189" max="8438" width="8.09765625" style="69"/>
    <col min="8439" max="8439" width="6.19921875" style="69" customWidth="1"/>
    <col min="8440" max="8440" width="46.19921875" style="69" customWidth="1"/>
    <col min="8441" max="8441" width="15.19921875" style="69" customWidth="1"/>
    <col min="8442" max="8442" width="9.19921875" style="69" customWidth="1"/>
    <col min="8443" max="8443" width="14.09765625" style="69" customWidth="1"/>
    <col min="8444" max="8444" width="8.19921875" style="69" customWidth="1"/>
    <col min="8445" max="8694" width="8.09765625" style="69"/>
    <col min="8695" max="8695" width="6.19921875" style="69" customWidth="1"/>
    <col min="8696" max="8696" width="46.19921875" style="69" customWidth="1"/>
    <col min="8697" max="8697" width="15.19921875" style="69" customWidth="1"/>
    <col min="8698" max="8698" width="9.19921875" style="69" customWidth="1"/>
    <col min="8699" max="8699" width="14.09765625" style="69" customWidth="1"/>
    <col min="8700" max="8700" width="8.19921875" style="69" customWidth="1"/>
    <col min="8701" max="8950" width="8.09765625" style="69"/>
    <col min="8951" max="8951" width="6.19921875" style="69" customWidth="1"/>
    <col min="8952" max="8952" width="46.19921875" style="69" customWidth="1"/>
    <col min="8953" max="8953" width="15.19921875" style="69" customWidth="1"/>
    <col min="8954" max="8954" width="9.19921875" style="69" customWidth="1"/>
    <col min="8955" max="8955" width="14.09765625" style="69" customWidth="1"/>
    <col min="8956" max="8956" width="8.19921875" style="69" customWidth="1"/>
    <col min="8957" max="9206" width="8.09765625" style="69"/>
    <col min="9207" max="9207" width="6.19921875" style="69" customWidth="1"/>
    <col min="9208" max="9208" width="46.19921875" style="69" customWidth="1"/>
    <col min="9209" max="9209" width="15.19921875" style="69" customWidth="1"/>
    <col min="9210" max="9210" width="9.19921875" style="69" customWidth="1"/>
    <col min="9211" max="9211" width="14.09765625" style="69" customWidth="1"/>
    <col min="9212" max="9212" width="8.19921875" style="69" customWidth="1"/>
    <col min="9213" max="9462" width="8.09765625" style="69"/>
    <col min="9463" max="9463" width="6.19921875" style="69" customWidth="1"/>
    <col min="9464" max="9464" width="46.19921875" style="69" customWidth="1"/>
    <col min="9465" max="9465" width="15.19921875" style="69" customWidth="1"/>
    <col min="9466" max="9466" width="9.19921875" style="69" customWidth="1"/>
    <col min="9467" max="9467" width="14.09765625" style="69" customWidth="1"/>
    <col min="9468" max="9468" width="8.19921875" style="69" customWidth="1"/>
    <col min="9469" max="9718" width="8.09765625" style="69"/>
    <col min="9719" max="9719" width="6.19921875" style="69" customWidth="1"/>
    <col min="9720" max="9720" width="46.19921875" style="69" customWidth="1"/>
    <col min="9721" max="9721" width="15.19921875" style="69" customWidth="1"/>
    <col min="9722" max="9722" width="9.19921875" style="69" customWidth="1"/>
    <col min="9723" max="9723" width="14.09765625" style="69" customWidth="1"/>
    <col min="9724" max="9724" width="8.19921875" style="69" customWidth="1"/>
    <col min="9725" max="9974" width="8.09765625" style="69"/>
    <col min="9975" max="9975" width="6.19921875" style="69" customWidth="1"/>
    <col min="9976" max="9976" width="46.19921875" style="69" customWidth="1"/>
    <col min="9977" max="9977" width="15.19921875" style="69" customWidth="1"/>
    <col min="9978" max="9978" width="9.19921875" style="69" customWidth="1"/>
    <col min="9979" max="9979" width="14.09765625" style="69" customWidth="1"/>
    <col min="9980" max="9980" width="8.19921875" style="69" customWidth="1"/>
    <col min="9981" max="10230" width="8.09765625" style="69"/>
    <col min="10231" max="10231" width="6.19921875" style="69" customWidth="1"/>
    <col min="10232" max="10232" width="46.19921875" style="69" customWidth="1"/>
    <col min="10233" max="10233" width="15.19921875" style="69" customWidth="1"/>
    <col min="10234" max="10234" width="9.19921875" style="69" customWidth="1"/>
    <col min="10235" max="10235" width="14.09765625" style="69" customWidth="1"/>
    <col min="10236" max="10236" width="8.19921875" style="69" customWidth="1"/>
    <col min="10237" max="10486" width="8.09765625" style="69"/>
    <col min="10487" max="10487" width="6.19921875" style="69" customWidth="1"/>
    <col min="10488" max="10488" width="46.19921875" style="69" customWidth="1"/>
    <col min="10489" max="10489" width="15.19921875" style="69" customWidth="1"/>
    <col min="10490" max="10490" width="9.19921875" style="69" customWidth="1"/>
    <col min="10491" max="10491" width="14.09765625" style="69" customWidth="1"/>
    <col min="10492" max="10492" width="8.19921875" style="69" customWidth="1"/>
    <col min="10493" max="10742" width="8.09765625" style="69"/>
    <col min="10743" max="10743" width="6.19921875" style="69" customWidth="1"/>
    <col min="10744" max="10744" width="46.19921875" style="69" customWidth="1"/>
    <col min="10745" max="10745" width="15.19921875" style="69" customWidth="1"/>
    <col min="10746" max="10746" width="9.19921875" style="69" customWidth="1"/>
    <col min="10747" max="10747" width="14.09765625" style="69" customWidth="1"/>
    <col min="10748" max="10748" width="8.19921875" style="69" customWidth="1"/>
    <col min="10749" max="10998" width="8.09765625" style="69"/>
    <col min="10999" max="10999" width="6.19921875" style="69" customWidth="1"/>
    <col min="11000" max="11000" width="46.19921875" style="69" customWidth="1"/>
    <col min="11001" max="11001" width="15.19921875" style="69" customWidth="1"/>
    <col min="11002" max="11002" width="9.19921875" style="69" customWidth="1"/>
    <col min="11003" max="11003" width="14.09765625" style="69" customWidth="1"/>
    <col min="11004" max="11004" width="8.19921875" style="69" customWidth="1"/>
    <col min="11005" max="11254" width="8.09765625" style="69"/>
    <col min="11255" max="11255" width="6.19921875" style="69" customWidth="1"/>
    <col min="11256" max="11256" width="46.19921875" style="69" customWidth="1"/>
    <col min="11257" max="11257" width="15.19921875" style="69" customWidth="1"/>
    <col min="11258" max="11258" width="9.19921875" style="69" customWidth="1"/>
    <col min="11259" max="11259" width="14.09765625" style="69" customWidth="1"/>
    <col min="11260" max="11260" width="8.19921875" style="69" customWidth="1"/>
    <col min="11261" max="11510" width="8.09765625" style="69"/>
    <col min="11511" max="11511" width="6.19921875" style="69" customWidth="1"/>
    <col min="11512" max="11512" width="46.19921875" style="69" customWidth="1"/>
    <col min="11513" max="11513" width="15.19921875" style="69" customWidth="1"/>
    <col min="11514" max="11514" width="9.19921875" style="69" customWidth="1"/>
    <col min="11515" max="11515" width="14.09765625" style="69" customWidth="1"/>
    <col min="11516" max="11516" width="8.19921875" style="69" customWidth="1"/>
    <col min="11517" max="11766" width="8.09765625" style="69"/>
    <col min="11767" max="11767" width="6.19921875" style="69" customWidth="1"/>
    <col min="11768" max="11768" width="46.19921875" style="69" customWidth="1"/>
    <col min="11769" max="11769" width="15.19921875" style="69" customWidth="1"/>
    <col min="11770" max="11770" width="9.19921875" style="69" customWidth="1"/>
    <col min="11771" max="11771" width="14.09765625" style="69" customWidth="1"/>
    <col min="11772" max="11772" width="8.19921875" style="69" customWidth="1"/>
    <col min="11773" max="12022" width="8.09765625" style="69"/>
    <col min="12023" max="12023" width="6.19921875" style="69" customWidth="1"/>
    <col min="12024" max="12024" width="46.19921875" style="69" customWidth="1"/>
    <col min="12025" max="12025" width="15.19921875" style="69" customWidth="1"/>
    <col min="12026" max="12026" width="9.19921875" style="69" customWidth="1"/>
    <col min="12027" max="12027" width="14.09765625" style="69" customWidth="1"/>
    <col min="12028" max="12028" width="8.19921875" style="69" customWidth="1"/>
    <col min="12029" max="12278" width="8.09765625" style="69"/>
    <col min="12279" max="12279" width="6.19921875" style="69" customWidth="1"/>
    <col min="12280" max="12280" width="46.19921875" style="69" customWidth="1"/>
    <col min="12281" max="12281" width="15.19921875" style="69" customWidth="1"/>
    <col min="12282" max="12282" width="9.19921875" style="69" customWidth="1"/>
    <col min="12283" max="12283" width="14.09765625" style="69" customWidth="1"/>
    <col min="12284" max="12284" width="8.19921875" style="69" customWidth="1"/>
    <col min="12285" max="12534" width="8.09765625" style="69"/>
    <col min="12535" max="12535" width="6.19921875" style="69" customWidth="1"/>
    <col min="12536" max="12536" width="46.19921875" style="69" customWidth="1"/>
    <col min="12537" max="12537" width="15.19921875" style="69" customWidth="1"/>
    <col min="12538" max="12538" width="9.19921875" style="69" customWidth="1"/>
    <col min="12539" max="12539" width="14.09765625" style="69" customWidth="1"/>
    <col min="12540" max="12540" width="8.19921875" style="69" customWidth="1"/>
    <col min="12541" max="12790" width="8.09765625" style="69"/>
    <col min="12791" max="12791" width="6.19921875" style="69" customWidth="1"/>
    <col min="12792" max="12792" width="46.19921875" style="69" customWidth="1"/>
    <col min="12793" max="12793" width="15.19921875" style="69" customWidth="1"/>
    <col min="12794" max="12794" width="9.19921875" style="69" customWidth="1"/>
    <col min="12795" max="12795" width="14.09765625" style="69" customWidth="1"/>
    <col min="12796" max="12796" width="8.19921875" style="69" customWidth="1"/>
    <col min="12797" max="13046" width="8.09765625" style="69"/>
    <col min="13047" max="13047" width="6.19921875" style="69" customWidth="1"/>
    <col min="13048" max="13048" width="46.19921875" style="69" customWidth="1"/>
    <col min="13049" max="13049" width="15.19921875" style="69" customWidth="1"/>
    <col min="13050" max="13050" width="9.19921875" style="69" customWidth="1"/>
    <col min="13051" max="13051" width="14.09765625" style="69" customWidth="1"/>
    <col min="13052" max="13052" width="8.19921875" style="69" customWidth="1"/>
    <col min="13053" max="13302" width="8.09765625" style="69"/>
    <col min="13303" max="13303" width="6.19921875" style="69" customWidth="1"/>
    <col min="13304" max="13304" width="46.19921875" style="69" customWidth="1"/>
    <col min="13305" max="13305" width="15.19921875" style="69" customWidth="1"/>
    <col min="13306" max="13306" width="9.19921875" style="69" customWidth="1"/>
    <col min="13307" max="13307" width="14.09765625" style="69" customWidth="1"/>
    <col min="13308" max="13308" width="8.19921875" style="69" customWidth="1"/>
    <col min="13309" max="13558" width="8.09765625" style="69"/>
    <col min="13559" max="13559" width="6.19921875" style="69" customWidth="1"/>
    <col min="13560" max="13560" width="46.19921875" style="69" customWidth="1"/>
    <col min="13561" max="13561" width="15.19921875" style="69" customWidth="1"/>
    <col min="13562" max="13562" width="9.19921875" style="69" customWidth="1"/>
    <col min="13563" max="13563" width="14.09765625" style="69" customWidth="1"/>
    <col min="13564" max="13564" width="8.19921875" style="69" customWidth="1"/>
    <col min="13565" max="13814" width="8.09765625" style="69"/>
    <col min="13815" max="13815" width="6.19921875" style="69" customWidth="1"/>
    <col min="13816" max="13816" width="46.19921875" style="69" customWidth="1"/>
    <col min="13817" max="13817" width="15.19921875" style="69" customWidth="1"/>
    <col min="13818" max="13818" width="9.19921875" style="69" customWidth="1"/>
    <col min="13819" max="13819" width="14.09765625" style="69" customWidth="1"/>
    <col min="13820" max="13820" width="8.19921875" style="69" customWidth="1"/>
    <col min="13821" max="14070" width="8.09765625" style="69"/>
    <col min="14071" max="14071" width="6.19921875" style="69" customWidth="1"/>
    <col min="14072" max="14072" width="46.19921875" style="69" customWidth="1"/>
    <col min="14073" max="14073" width="15.19921875" style="69" customWidth="1"/>
    <col min="14074" max="14074" width="9.19921875" style="69" customWidth="1"/>
    <col min="14075" max="14075" width="14.09765625" style="69" customWidth="1"/>
    <col min="14076" max="14076" width="8.19921875" style="69" customWidth="1"/>
    <col min="14077" max="14326" width="8.09765625" style="69"/>
    <col min="14327" max="14327" width="6.19921875" style="69" customWidth="1"/>
    <col min="14328" max="14328" width="46.19921875" style="69" customWidth="1"/>
    <col min="14329" max="14329" width="15.19921875" style="69" customWidth="1"/>
    <col min="14330" max="14330" width="9.19921875" style="69" customWidth="1"/>
    <col min="14331" max="14331" width="14.09765625" style="69" customWidth="1"/>
    <col min="14332" max="14332" width="8.19921875" style="69" customWidth="1"/>
    <col min="14333" max="14582" width="8.09765625" style="69"/>
    <col min="14583" max="14583" width="6.19921875" style="69" customWidth="1"/>
    <col min="14584" max="14584" width="46.19921875" style="69" customWidth="1"/>
    <col min="14585" max="14585" width="15.19921875" style="69" customWidth="1"/>
    <col min="14586" max="14586" width="9.19921875" style="69" customWidth="1"/>
    <col min="14587" max="14587" width="14.09765625" style="69" customWidth="1"/>
    <col min="14588" max="14588" width="8.19921875" style="69" customWidth="1"/>
    <col min="14589" max="14838" width="8.09765625" style="69"/>
    <col min="14839" max="14839" width="6.19921875" style="69" customWidth="1"/>
    <col min="14840" max="14840" width="46.19921875" style="69" customWidth="1"/>
    <col min="14841" max="14841" width="15.19921875" style="69" customWidth="1"/>
    <col min="14842" max="14842" width="9.19921875" style="69" customWidth="1"/>
    <col min="14843" max="14843" width="14.09765625" style="69" customWidth="1"/>
    <col min="14844" max="14844" width="8.19921875" style="69" customWidth="1"/>
    <col min="14845" max="15094" width="8.09765625" style="69"/>
    <col min="15095" max="15095" width="6.19921875" style="69" customWidth="1"/>
    <col min="15096" max="15096" width="46.19921875" style="69" customWidth="1"/>
    <col min="15097" max="15097" width="15.19921875" style="69" customWidth="1"/>
    <col min="15098" max="15098" width="9.19921875" style="69" customWidth="1"/>
    <col min="15099" max="15099" width="14.09765625" style="69" customWidth="1"/>
    <col min="15100" max="15100" width="8.19921875" style="69" customWidth="1"/>
    <col min="15101" max="15350" width="8.09765625" style="69"/>
    <col min="15351" max="15351" width="6.19921875" style="69" customWidth="1"/>
    <col min="15352" max="15352" width="46.19921875" style="69" customWidth="1"/>
    <col min="15353" max="15353" width="15.19921875" style="69" customWidth="1"/>
    <col min="15354" max="15354" width="9.19921875" style="69" customWidth="1"/>
    <col min="15355" max="15355" width="14.09765625" style="69" customWidth="1"/>
    <col min="15356" max="15356" width="8.19921875" style="69" customWidth="1"/>
    <col min="15357" max="15606" width="8.09765625" style="69"/>
    <col min="15607" max="15607" width="6.19921875" style="69" customWidth="1"/>
    <col min="15608" max="15608" width="46.19921875" style="69" customWidth="1"/>
    <col min="15609" max="15609" width="15.19921875" style="69" customWidth="1"/>
    <col min="15610" max="15610" width="9.19921875" style="69" customWidth="1"/>
    <col min="15611" max="15611" width="14.09765625" style="69" customWidth="1"/>
    <col min="15612" max="15612" width="8.19921875" style="69" customWidth="1"/>
    <col min="15613" max="15862" width="8.09765625" style="69"/>
    <col min="15863" max="15863" width="6.19921875" style="69" customWidth="1"/>
    <col min="15864" max="15864" width="46.19921875" style="69" customWidth="1"/>
    <col min="15865" max="15865" width="15.19921875" style="69" customWidth="1"/>
    <col min="15866" max="15866" width="9.19921875" style="69" customWidth="1"/>
    <col min="15867" max="15867" width="14.09765625" style="69" customWidth="1"/>
    <col min="15868" max="15868" width="8.19921875" style="69" customWidth="1"/>
    <col min="15869" max="16118" width="8.09765625" style="69"/>
    <col min="16119" max="16119" width="6.19921875" style="69" customWidth="1"/>
    <col min="16120" max="16120" width="46.19921875" style="69" customWidth="1"/>
    <col min="16121" max="16121" width="15.19921875" style="69" customWidth="1"/>
    <col min="16122" max="16122" width="9.19921875" style="69" customWidth="1"/>
    <col min="16123" max="16123" width="14.09765625" style="69" customWidth="1"/>
    <col min="16124" max="16124" width="8.19921875" style="69" customWidth="1"/>
    <col min="16125" max="16384" width="8.09765625" style="69"/>
  </cols>
  <sheetData>
    <row r="1" spans="1:8" s="64" customFormat="1" ht="24" customHeight="1">
      <c r="A1" s="63" t="s">
        <v>114</v>
      </c>
      <c r="C1" s="67"/>
      <c r="D1" s="112" t="s">
        <v>130</v>
      </c>
      <c r="E1" s="112"/>
      <c r="F1" s="112"/>
      <c r="G1" s="112"/>
      <c r="H1" s="112"/>
    </row>
    <row r="2" spans="1:8" ht="30" customHeight="1">
      <c r="A2" s="111" t="s">
        <v>151</v>
      </c>
      <c r="B2" s="111"/>
      <c r="C2" s="111"/>
      <c r="D2" s="111"/>
      <c r="E2" s="111"/>
      <c r="F2" s="111"/>
      <c r="G2" s="111"/>
      <c r="H2" s="111"/>
    </row>
    <row r="3" spans="1:8" ht="30" customHeight="1" thickBot="1">
      <c r="B3" s="70" t="s">
        <v>128</v>
      </c>
      <c r="E3" s="65"/>
      <c r="F3" s="69"/>
    </row>
    <row r="4" spans="1:8" ht="30" customHeight="1" thickBot="1">
      <c r="B4" s="66" t="s">
        <v>115</v>
      </c>
      <c r="C4" s="79" t="s">
        <v>3</v>
      </c>
      <c r="D4" s="80"/>
      <c r="E4" s="66" t="s">
        <v>116</v>
      </c>
      <c r="F4" s="69"/>
    </row>
    <row r="5" spans="1:8" ht="30" customHeight="1" thickBot="1">
      <c r="B5" s="91">
        <v>1</v>
      </c>
      <c r="C5" s="81" t="s">
        <v>120</v>
      </c>
      <c r="D5" s="82" t="s">
        <v>125</v>
      </c>
      <c r="E5" s="91" t="s">
        <v>152</v>
      </c>
      <c r="F5" s="69"/>
    </row>
    <row r="6" spans="1:8" ht="30" customHeight="1" thickBot="1">
      <c r="B6" s="91">
        <v>2</v>
      </c>
      <c r="C6" s="81" t="s">
        <v>121</v>
      </c>
      <c r="D6" s="82" t="s">
        <v>125</v>
      </c>
      <c r="E6" s="91" t="s">
        <v>152</v>
      </c>
      <c r="F6" s="69"/>
    </row>
    <row r="7" spans="1:8" ht="30" customHeight="1" thickBot="1">
      <c r="B7" s="91">
        <v>3</v>
      </c>
      <c r="C7" s="81" t="s">
        <v>122</v>
      </c>
      <c r="D7" s="82" t="s">
        <v>125</v>
      </c>
      <c r="E7" s="91" t="s">
        <v>152</v>
      </c>
      <c r="F7" s="69"/>
    </row>
    <row r="8" spans="1:8" ht="30" customHeight="1" thickBot="1">
      <c r="B8" s="91">
        <v>4</v>
      </c>
      <c r="C8" s="81" t="s">
        <v>123</v>
      </c>
      <c r="D8" s="82" t="s">
        <v>127</v>
      </c>
      <c r="E8" s="91" t="s">
        <v>152</v>
      </c>
      <c r="F8" s="69"/>
    </row>
    <row r="9" spans="1:8" ht="30" customHeight="1" thickBot="1">
      <c r="B9" s="91">
        <v>5</v>
      </c>
      <c r="C9" s="81" t="s">
        <v>124</v>
      </c>
      <c r="D9" s="82" t="s">
        <v>127</v>
      </c>
      <c r="E9" s="91" t="s">
        <v>152</v>
      </c>
      <c r="F9" s="69"/>
    </row>
    <row r="10" spans="1:8" ht="30" customHeight="1" thickBot="1">
      <c r="B10" s="91">
        <v>6</v>
      </c>
      <c r="C10" s="81" t="s">
        <v>117</v>
      </c>
      <c r="D10" s="82" t="s">
        <v>127</v>
      </c>
      <c r="E10" s="91" t="s">
        <v>152</v>
      </c>
      <c r="F10" s="69"/>
    </row>
    <row r="11" spans="1:8" ht="30" customHeight="1">
      <c r="A11" s="111"/>
      <c r="B11" s="111"/>
      <c r="C11" s="111"/>
      <c r="D11" s="111"/>
      <c r="E11" s="111"/>
      <c r="F11" s="111"/>
      <c r="G11" s="111"/>
      <c r="H11" s="111"/>
    </row>
    <row r="12" spans="1:8" ht="30" customHeight="1"/>
    <row r="13" spans="1:8" ht="30" customHeight="1"/>
    <row r="14" spans="1:8" ht="30" customHeight="1"/>
    <row r="15" spans="1:8" ht="30" customHeight="1"/>
    <row r="16" spans="1:8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</sheetData>
  <mergeCells count="3">
    <mergeCell ref="A11:H11"/>
    <mergeCell ref="A2:H2"/>
    <mergeCell ref="D1:H1"/>
  </mergeCells>
  <phoneticPr fontId="2"/>
  <pageMargins left="0.43307086614173229" right="0.23622047244094491" top="1.1811023622047245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EF195"/>
  <sheetViews>
    <sheetView tabSelected="1" view="pageBreakPreview" zoomScaleNormal="75" workbookViewId="0"/>
  </sheetViews>
  <sheetFormatPr defaultColWidth="8.09765625" defaultRowHeight="13.2"/>
  <cols>
    <col min="1" max="2" width="3.5" style="36" customWidth="1"/>
    <col min="3" max="3" width="3.5" style="8" customWidth="1"/>
    <col min="4" max="4" width="3.59765625" style="8" customWidth="1"/>
    <col min="5" max="5" width="5.59765625" style="8" hidden="1" customWidth="1"/>
    <col min="6" max="6" width="3.5" style="8" customWidth="1"/>
    <col min="7" max="7" width="3.5" style="8" hidden="1" customWidth="1"/>
    <col min="8" max="8" width="3.5" style="8" customWidth="1"/>
    <col min="9" max="9" width="3.5" style="8" hidden="1" customWidth="1"/>
    <col min="10" max="11" width="3.5" style="8" customWidth="1"/>
    <col min="12" max="12" width="3.5" style="8" hidden="1" customWidth="1"/>
    <col min="13" max="13" width="3.5" style="8" customWidth="1"/>
    <col min="14" max="14" width="3.09765625" style="8" hidden="1" customWidth="1"/>
    <col min="15" max="16" width="3.5" style="8" customWidth="1"/>
    <col min="17" max="17" width="3.09765625" style="8" hidden="1" customWidth="1"/>
    <col min="18" max="18" width="3.5" style="8" customWidth="1"/>
    <col min="19" max="19" width="4" style="8" hidden="1" customWidth="1"/>
    <col min="20" max="21" width="3.5" style="8" customWidth="1"/>
    <col min="22" max="22" width="3.5" style="8" hidden="1" customWidth="1"/>
    <col min="23" max="23" width="3.5" style="8" customWidth="1"/>
    <col min="24" max="24" width="3.5" style="8" hidden="1" customWidth="1"/>
    <col min="25" max="26" width="3.5" style="8" customWidth="1"/>
    <col min="27" max="27" width="3.5" style="8" hidden="1" customWidth="1"/>
    <col min="28" max="28" width="3.5" style="8" customWidth="1"/>
    <col min="29" max="29" width="3.5" style="8" hidden="1" customWidth="1"/>
    <col min="30" max="31" width="3.5" style="8" customWidth="1"/>
    <col min="32" max="32" width="3.5" style="8" hidden="1" customWidth="1"/>
    <col min="33" max="33" width="3.5" style="8" customWidth="1"/>
    <col min="34" max="34" width="3.5" style="8" hidden="1" customWidth="1"/>
    <col min="35" max="41" width="3.5" style="8" customWidth="1"/>
    <col min="42" max="42" width="6.3984375" style="8" customWidth="1"/>
    <col min="43" max="43" width="4.09765625" style="8" customWidth="1"/>
    <col min="44" max="44" width="3" style="36" customWidth="1"/>
    <col min="45" max="49" width="5.09765625" style="36" hidden="1" customWidth="1"/>
    <col min="50" max="56" width="8.09765625" style="36" hidden="1" customWidth="1"/>
    <col min="57" max="57" width="15.8984375" style="36" hidden="1" customWidth="1"/>
    <col min="58" max="63" width="0" style="36" hidden="1" customWidth="1"/>
    <col min="64" max="76" width="8.09765625" style="36"/>
    <col min="77" max="77" width="5.3984375" style="36" customWidth="1"/>
    <col min="78" max="255" width="8.09765625" style="36"/>
    <col min="256" max="258" width="3.5" style="36" customWidth="1"/>
    <col min="259" max="259" width="3.59765625" style="36" customWidth="1"/>
    <col min="260" max="260" width="0" style="36" hidden="1" customWidth="1"/>
    <col min="261" max="261" width="3.5" style="36" customWidth="1"/>
    <col min="262" max="262" width="0" style="36" hidden="1" customWidth="1"/>
    <col min="263" max="263" width="3.5" style="36" customWidth="1"/>
    <col min="264" max="264" width="0" style="36" hidden="1" customWidth="1"/>
    <col min="265" max="266" width="3.5" style="36" customWidth="1"/>
    <col min="267" max="267" width="0" style="36" hidden="1" customWidth="1"/>
    <col min="268" max="268" width="3.5" style="36" customWidth="1"/>
    <col min="269" max="269" width="0" style="36" hidden="1" customWidth="1"/>
    <col min="270" max="271" width="3.5" style="36" customWidth="1"/>
    <col min="272" max="272" width="0" style="36" hidden="1" customWidth="1"/>
    <col min="273" max="273" width="3.5" style="36" customWidth="1"/>
    <col min="274" max="274" width="0" style="36" hidden="1" customWidth="1"/>
    <col min="275" max="276" width="3.5" style="36" customWidth="1"/>
    <col min="277" max="277" width="0" style="36" hidden="1" customWidth="1"/>
    <col min="278" max="278" width="3.5" style="36" customWidth="1"/>
    <col min="279" max="279" width="0" style="36" hidden="1" customWidth="1"/>
    <col min="280" max="281" width="3.5" style="36" customWidth="1"/>
    <col min="282" max="282" width="0" style="36" hidden="1" customWidth="1"/>
    <col min="283" max="283" width="3.5" style="36" customWidth="1"/>
    <col min="284" max="284" width="0" style="36" hidden="1" customWidth="1"/>
    <col min="285" max="286" width="3.5" style="36" customWidth="1"/>
    <col min="287" max="287" width="0" style="36" hidden="1" customWidth="1"/>
    <col min="288" max="288" width="3.5" style="36" customWidth="1"/>
    <col min="289" max="289" width="0" style="36" hidden="1" customWidth="1"/>
    <col min="290" max="296" width="3.5" style="36" customWidth="1"/>
    <col min="297" max="297" width="6.3984375" style="36" customWidth="1"/>
    <col min="298" max="298" width="4.09765625" style="36" customWidth="1"/>
    <col min="299" max="299" width="3" style="36" customWidth="1"/>
    <col min="300" max="311" width="0" style="36" hidden="1" customWidth="1"/>
    <col min="312" max="312" width="15.8984375" style="36" customWidth="1"/>
    <col min="313" max="313" width="17" style="36" customWidth="1"/>
    <col min="314" max="332" width="8.09765625" style="36"/>
    <col min="333" max="333" width="5.3984375" style="36" customWidth="1"/>
    <col min="334" max="511" width="8.09765625" style="36"/>
    <col min="512" max="514" width="3.5" style="36" customWidth="1"/>
    <col min="515" max="515" width="3.59765625" style="36" customWidth="1"/>
    <col min="516" max="516" width="0" style="36" hidden="1" customWidth="1"/>
    <col min="517" max="517" width="3.5" style="36" customWidth="1"/>
    <col min="518" max="518" width="0" style="36" hidden="1" customWidth="1"/>
    <col min="519" max="519" width="3.5" style="36" customWidth="1"/>
    <col min="520" max="520" width="0" style="36" hidden="1" customWidth="1"/>
    <col min="521" max="522" width="3.5" style="36" customWidth="1"/>
    <col min="523" max="523" width="0" style="36" hidden="1" customWidth="1"/>
    <col min="524" max="524" width="3.5" style="36" customWidth="1"/>
    <col min="525" max="525" width="0" style="36" hidden="1" customWidth="1"/>
    <col min="526" max="527" width="3.5" style="36" customWidth="1"/>
    <col min="528" max="528" width="0" style="36" hidden="1" customWidth="1"/>
    <col min="529" max="529" width="3.5" style="36" customWidth="1"/>
    <col min="530" max="530" width="0" style="36" hidden="1" customWidth="1"/>
    <col min="531" max="532" width="3.5" style="36" customWidth="1"/>
    <col min="533" max="533" width="0" style="36" hidden="1" customWidth="1"/>
    <col min="534" max="534" width="3.5" style="36" customWidth="1"/>
    <col min="535" max="535" width="0" style="36" hidden="1" customWidth="1"/>
    <col min="536" max="537" width="3.5" style="36" customWidth="1"/>
    <col min="538" max="538" width="0" style="36" hidden="1" customWidth="1"/>
    <col min="539" max="539" width="3.5" style="36" customWidth="1"/>
    <col min="540" max="540" width="0" style="36" hidden="1" customWidth="1"/>
    <col min="541" max="542" width="3.5" style="36" customWidth="1"/>
    <col min="543" max="543" width="0" style="36" hidden="1" customWidth="1"/>
    <col min="544" max="544" width="3.5" style="36" customWidth="1"/>
    <col min="545" max="545" width="0" style="36" hidden="1" customWidth="1"/>
    <col min="546" max="552" width="3.5" style="36" customWidth="1"/>
    <col min="553" max="553" width="6.3984375" style="36" customWidth="1"/>
    <col min="554" max="554" width="4.09765625" style="36" customWidth="1"/>
    <col min="555" max="555" width="3" style="36" customWidth="1"/>
    <col min="556" max="567" width="0" style="36" hidden="1" customWidth="1"/>
    <col min="568" max="568" width="15.8984375" style="36" customWidth="1"/>
    <col min="569" max="569" width="17" style="36" customWidth="1"/>
    <col min="570" max="588" width="8.09765625" style="36"/>
    <col min="589" max="589" width="5.3984375" style="36" customWidth="1"/>
    <col min="590" max="767" width="8.09765625" style="36"/>
    <col min="768" max="770" width="3.5" style="36" customWidth="1"/>
    <col min="771" max="771" width="3.59765625" style="36" customWidth="1"/>
    <col min="772" max="772" width="0" style="36" hidden="1" customWidth="1"/>
    <col min="773" max="773" width="3.5" style="36" customWidth="1"/>
    <col min="774" max="774" width="0" style="36" hidden="1" customWidth="1"/>
    <col min="775" max="775" width="3.5" style="36" customWidth="1"/>
    <col min="776" max="776" width="0" style="36" hidden="1" customWidth="1"/>
    <col min="777" max="778" width="3.5" style="36" customWidth="1"/>
    <col min="779" max="779" width="0" style="36" hidden="1" customWidth="1"/>
    <col min="780" max="780" width="3.5" style="36" customWidth="1"/>
    <col min="781" max="781" width="0" style="36" hidden="1" customWidth="1"/>
    <col min="782" max="783" width="3.5" style="36" customWidth="1"/>
    <col min="784" max="784" width="0" style="36" hidden="1" customWidth="1"/>
    <col min="785" max="785" width="3.5" style="36" customWidth="1"/>
    <col min="786" max="786" width="0" style="36" hidden="1" customWidth="1"/>
    <col min="787" max="788" width="3.5" style="36" customWidth="1"/>
    <col min="789" max="789" width="0" style="36" hidden="1" customWidth="1"/>
    <col min="790" max="790" width="3.5" style="36" customWidth="1"/>
    <col min="791" max="791" width="0" style="36" hidden="1" customWidth="1"/>
    <col min="792" max="793" width="3.5" style="36" customWidth="1"/>
    <col min="794" max="794" width="0" style="36" hidden="1" customWidth="1"/>
    <col min="795" max="795" width="3.5" style="36" customWidth="1"/>
    <col min="796" max="796" width="0" style="36" hidden="1" customWidth="1"/>
    <col min="797" max="798" width="3.5" style="36" customWidth="1"/>
    <col min="799" max="799" width="0" style="36" hidden="1" customWidth="1"/>
    <col min="800" max="800" width="3.5" style="36" customWidth="1"/>
    <col min="801" max="801" width="0" style="36" hidden="1" customWidth="1"/>
    <col min="802" max="808" width="3.5" style="36" customWidth="1"/>
    <col min="809" max="809" width="6.3984375" style="36" customWidth="1"/>
    <col min="810" max="810" width="4.09765625" style="36" customWidth="1"/>
    <col min="811" max="811" width="3" style="36" customWidth="1"/>
    <col min="812" max="823" width="0" style="36" hidden="1" customWidth="1"/>
    <col min="824" max="824" width="15.8984375" style="36" customWidth="1"/>
    <col min="825" max="825" width="17" style="36" customWidth="1"/>
    <col min="826" max="844" width="8.09765625" style="36"/>
    <col min="845" max="845" width="5.3984375" style="36" customWidth="1"/>
    <col min="846" max="1023" width="8.09765625" style="36"/>
    <col min="1024" max="1026" width="3.5" style="36" customWidth="1"/>
    <col min="1027" max="1027" width="3.59765625" style="36" customWidth="1"/>
    <col min="1028" max="1028" width="0" style="36" hidden="1" customWidth="1"/>
    <col min="1029" max="1029" width="3.5" style="36" customWidth="1"/>
    <col min="1030" max="1030" width="0" style="36" hidden="1" customWidth="1"/>
    <col min="1031" max="1031" width="3.5" style="36" customWidth="1"/>
    <col min="1032" max="1032" width="0" style="36" hidden="1" customWidth="1"/>
    <col min="1033" max="1034" width="3.5" style="36" customWidth="1"/>
    <col min="1035" max="1035" width="0" style="36" hidden="1" customWidth="1"/>
    <col min="1036" max="1036" width="3.5" style="36" customWidth="1"/>
    <col min="1037" max="1037" width="0" style="36" hidden="1" customWidth="1"/>
    <col min="1038" max="1039" width="3.5" style="36" customWidth="1"/>
    <col min="1040" max="1040" width="0" style="36" hidden="1" customWidth="1"/>
    <col min="1041" max="1041" width="3.5" style="36" customWidth="1"/>
    <col min="1042" max="1042" width="0" style="36" hidden="1" customWidth="1"/>
    <col min="1043" max="1044" width="3.5" style="36" customWidth="1"/>
    <col min="1045" max="1045" width="0" style="36" hidden="1" customWidth="1"/>
    <col min="1046" max="1046" width="3.5" style="36" customWidth="1"/>
    <col min="1047" max="1047" width="0" style="36" hidden="1" customWidth="1"/>
    <col min="1048" max="1049" width="3.5" style="36" customWidth="1"/>
    <col min="1050" max="1050" width="0" style="36" hidden="1" customWidth="1"/>
    <col min="1051" max="1051" width="3.5" style="36" customWidth="1"/>
    <col min="1052" max="1052" width="0" style="36" hidden="1" customWidth="1"/>
    <col min="1053" max="1054" width="3.5" style="36" customWidth="1"/>
    <col min="1055" max="1055" width="0" style="36" hidden="1" customWidth="1"/>
    <col min="1056" max="1056" width="3.5" style="36" customWidth="1"/>
    <col min="1057" max="1057" width="0" style="36" hidden="1" customWidth="1"/>
    <col min="1058" max="1064" width="3.5" style="36" customWidth="1"/>
    <col min="1065" max="1065" width="6.3984375" style="36" customWidth="1"/>
    <col min="1066" max="1066" width="4.09765625" style="36" customWidth="1"/>
    <col min="1067" max="1067" width="3" style="36" customWidth="1"/>
    <col min="1068" max="1079" width="0" style="36" hidden="1" customWidth="1"/>
    <col min="1080" max="1080" width="15.8984375" style="36" customWidth="1"/>
    <col min="1081" max="1081" width="17" style="36" customWidth="1"/>
    <col min="1082" max="1100" width="8.09765625" style="36"/>
    <col min="1101" max="1101" width="5.3984375" style="36" customWidth="1"/>
    <col min="1102" max="1279" width="8.09765625" style="36"/>
    <col min="1280" max="1282" width="3.5" style="36" customWidth="1"/>
    <col min="1283" max="1283" width="3.59765625" style="36" customWidth="1"/>
    <col min="1284" max="1284" width="0" style="36" hidden="1" customWidth="1"/>
    <col min="1285" max="1285" width="3.5" style="36" customWidth="1"/>
    <col min="1286" max="1286" width="0" style="36" hidden="1" customWidth="1"/>
    <col min="1287" max="1287" width="3.5" style="36" customWidth="1"/>
    <col min="1288" max="1288" width="0" style="36" hidden="1" customWidth="1"/>
    <col min="1289" max="1290" width="3.5" style="36" customWidth="1"/>
    <col min="1291" max="1291" width="0" style="36" hidden="1" customWidth="1"/>
    <col min="1292" max="1292" width="3.5" style="36" customWidth="1"/>
    <col min="1293" max="1293" width="0" style="36" hidden="1" customWidth="1"/>
    <col min="1294" max="1295" width="3.5" style="36" customWidth="1"/>
    <col min="1296" max="1296" width="0" style="36" hidden="1" customWidth="1"/>
    <col min="1297" max="1297" width="3.5" style="36" customWidth="1"/>
    <col min="1298" max="1298" width="0" style="36" hidden="1" customWidth="1"/>
    <col min="1299" max="1300" width="3.5" style="36" customWidth="1"/>
    <col min="1301" max="1301" width="0" style="36" hidden="1" customWidth="1"/>
    <col min="1302" max="1302" width="3.5" style="36" customWidth="1"/>
    <col min="1303" max="1303" width="0" style="36" hidden="1" customWidth="1"/>
    <col min="1304" max="1305" width="3.5" style="36" customWidth="1"/>
    <col min="1306" max="1306" width="0" style="36" hidden="1" customWidth="1"/>
    <col min="1307" max="1307" width="3.5" style="36" customWidth="1"/>
    <col min="1308" max="1308" width="0" style="36" hidden="1" customWidth="1"/>
    <col min="1309" max="1310" width="3.5" style="36" customWidth="1"/>
    <col min="1311" max="1311" width="0" style="36" hidden="1" customWidth="1"/>
    <col min="1312" max="1312" width="3.5" style="36" customWidth="1"/>
    <col min="1313" max="1313" width="0" style="36" hidden="1" customWidth="1"/>
    <col min="1314" max="1320" width="3.5" style="36" customWidth="1"/>
    <col min="1321" max="1321" width="6.3984375" style="36" customWidth="1"/>
    <col min="1322" max="1322" width="4.09765625" style="36" customWidth="1"/>
    <col min="1323" max="1323" width="3" style="36" customWidth="1"/>
    <col min="1324" max="1335" width="0" style="36" hidden="1" customWidth="1"/>
    <col min="1336" max="1336" width="15.8984375" style="36" customWidth="1"/>
    <col min="1337" max="1337" width="17" style="36" customWidth="1"/>
    <col min="1338" max="1356" width="8.09765625" style="36"/>
    <col min="1357" max="1357" width="5.3984375" style="36" customWidth="1"/>
    <col min="1358" max="1535" width="8.09765625" style="36"/>
    <col min="1536" max="1538" width="3.5" style="36" customWidth="1"/>
    <col min="1539" max="1539" width="3.59765625" style="36" customWidth="1"/>
    <col min="1540" max="1540" width="0" style="36" hidden="1" customWidth="1"/>
    <col min="1541" max="1541" width="3.5" style="36" customWidth="1"/>
    <col min="1542" max="1542" width="0" style="36" hidden="1" customWidth="1"/>
    <col min="1543" max="1543" width="3.5" style="36" customWidth="1"/>
    <col min="1544" max="1544" width="0" style="36" hidden="1" customWidth="1"/>
    <col min="1545" max="1546" width="3.5" style="36" customWidth="1"/>
    <col min="1547" max="1547" width="0" style="36" hidden="1" customWidth="1"/>
    <col min="1548" max="1548" width="3.5" style="36" customWidth="1"/>
    <col min="1549" max="1549" width="0" style="36" hidden="1" customWidth="1"/>
    <col min="1550" max="1551" width="3.5" style="36" customWidth="1"/>
    <col min="1552" max="1552" width="0" style="36" hidden="1" customWidth="1"/>
    <col min="1553" max="1553" width="3.5" style="36" customWidth="1"/>
    <col min="1554" max="1554" width="0" style="36" hidden="1" customWidth="1"/>
    <col min="1555" max="1556" width="3.5" style="36" customWidth="1"/>
    <col min="1557" max="1557" width="0" style="36" hidden="1" customWidth="1"/>
    <col min="1558" max="1558" width="3.5" style="36" customWidth="1"/>
    <col min="1559" max="1559" width="0" style="36" hidden="1" customWidth="1"/>
    <col min="1560" max="1561" width="3.5" style="36" customWidth="1"/>
    <col min="1562" max="1562" width="0" style="36" hidden="1" customWidth="1"/>
    <col min="1563" max="1563" width="3.5" style="36" customWidth="1"/>
    <col min="1564" max="1564" width="0" style="36" hidden="1" customWidth="1"/>
    <col min="1565" max="1566" width="3.5" style="36" customWidth="1"/>
    <col min="1567" max="1567" width="0" style="36" hidden="1" customWidth="1"/>
    <col min="1568" max="1568" width="3.5" style="36" customWidth="1"/>
    <col min="1569" max="1569" width="0" style="36" hidden="1" customWidth="1"/>
    <col min="1570" max="1576" width="3.5" style="36" customWidth="1"/>
    <col min="1577" max="1577" width="6.3984375" style="36" customWidth="1"/>
    <col min="1578" max="1578" width="4.09765625" style="36" customWidth="1"/>
    <col min="1579" max="1579" width="3" style="36" customWidth="1"/>
    <col min="1580" max="1591" width="0" style="36" hidden="1" customWidth="1"/>
    <col min="1592" max="1592" width="15.8984375" style="36" customWidth="1"/>
    <col min="1593" max="1593" width="17" style="36" customWidth="1"/>
    <col min="1594" max="1612" width="8.09765625" style="36"/>
    <col min="1613" max="1613" width="5.3984375" style="36" customWidth="1"/>
    <col min="1614" max="1791" width="8.09765625" style="36"/>
    <col min="1792" max="1794" width="3.5" style="36" customWidth="1"/>
    <col min="1795" max="1795" width="3.59765625" style="36" customWidth="1"/>
    <col min="1796" max="1796" width="0" style="36" hidden="1" customWidth="1"/>
    <col min="1797" max="1797" width="3.5" style="36" customWidth="1"/>
    <col min="1798" max="1798" width="0" style="36" hidden="1" customWidth="1"/>
    <col min="1799" max="1799" width="3.5" style="36" customWidth="1"/>
    <col min="1800" max="1800" width="0" style="36" hidden="1" customWidth="1"/>
    <col min="1801" max="1802" width="3.5" style="36" customWidth="1"/>
    <col min="1803" max="1803" width="0" style="36" hidden="1" customWidth="1"/>
    <col min="1804" max="1804" width="3.5" style="36" customWidth="1"/>
    <col min="1805" max="1805" width="0" style="36" hidden="1" customWidth="1"/>
    <col min="1806" max="1807" width="3.5" style="36" customWidth="1"/>
    <col min="1808" max="1808" width="0" style="36" hidden="1" customWidth="1"/>
    <col min="1809" max="1809" width="3.5" style="36" customWidth="1"/>
    <col min="1810" max="1810" width="0" style="36" hidden="1" customWidth="1"/>
    <col min="1811" max="1812" width="3.5" style="36" customWidth="1"/>
    <col min="1813" max="1813" width="0" style="36" hidden="1" customWidth="1"/>
    <col min="1814" max="1814" width="3.5" style="36" customWidth="1"/>
    <col min="1815" max="1815" width="0" style="36" hidden="1" customWidth="1"/>
    <col min="1816" max="1817" width="3.5" style="36" customWidth="1"/>
    <col min="1818" max="1818" width="0" style="36" hidden="1" customWidth="1"/>
    <col min="1819" max="1819" width="3.5" style="36" customWidth="1"/>
    <col min="1820" max="1820" width="0" style="36" hidden="1" customWidth="1"/>
    <col min="1821" max="1822" width="3.5" style="36" customWidth="1"/>
    <col min="1823" max="1823" width="0" style="36" hidden="1" customWidth="1"/>
    <col min="1824" max="1824" width="3.5" style="36" customWidth="1"/>
    <col min="1825" max="1825" width="0" style="36" hidden="1" customWidth="1"/>
    <col min="1826" max="1832" width="3.5" style="36" customWidth="1"/>
    <col min="1833" max="1833" width="6.3984375" style="36" customWidth="1"/>
    <col min="1834" max="1834" width="4.09765625" style="36" customWidth="1"/>
    <col min="1835" max="1835" width="3" style="36" customWidth="1"/>
    <col min="1836" max="1847" width="0" style="36" hidden="1" customWidth="1"/>
    <col min="1848" max="1848" width="15.8984375" style="36" customWidth="1"/>
    <col min="1849" max="1849" width="17" style="36" customWidth="1"/>
    <col min="1850" max="1868" width="8.09765625" style="36"/>
    <col min="1869" max="1869" width="5.3984375" style="36" customWidth="1"/>
    <col min="1870" max="2047" width="8.09765625" style="36"/>
    <col min="2048" max="2050" width="3.5" style="36" customWidth="1"/>
    <col min="2051" max="2051" width="3.59765625" style="36" customWidth="1"/>
    <col min="2052" max="2052" width="0" style="36" hidden="1" customWidth="1"/>
    <col min="2053" max="2053" width="3.5" style="36" customWidth="1"/>
    <col min="2054" max="2054" width="0" style="36" hidden="1" customWidth="1"/>
    <col min="2055" max="2055" width="3.5" style="36" customWidth="1"/>
    <col min="2056" max="2056" width="0" style="36" hidden="1" customWidth="1"/>
    <col min="2057" max="2058" width="3.5" style="36" customWidth="1"/>
    <col min="2059" max="2059" width="0" style="36" hidden="1" customWidth="1"/>
    <col min="2060" max="2060" width="3.5" style="36" customWidth="1"/>
    <col min="2061" max="2061" width="0" style="36" hidden="1" customWidth="1"/>
    <col min="2062" max="2063" width="3.5" style="36" customWidth="1"/>
    <col min="2064" max="2064" width="0" style="36" hidden="1" customWidth="1"/>
    <col min="2065" max="2065" width="3.5" style="36" customWidth="1"/>
    <col min="2066" max="2066" width="0" style="36" hidden="1" customWidth="1"/>
    <col min="2067" max="2068" width="3.5" style="36" customWidth="1"/>
    <col min="2069" max="2069" width="0" style="36" hidden="1" customWidth="1"/>
    <col min="2070" max="2070" width="3.5" style="36" customWidth="1"/>
    <col min="2071" max="2071" width="0" style="36" hidden="1" customWidth="1"/>
    <col min="2072" max="2073" width="3.5" style="36" customWidth="1"/>
    <col min="2074" max="2074" width="0" style="36" hidden="1" customWidth="1"/>
    <col min="2075" max="2075" width="3.5" style="36" customWidth="1"/>
    <col min="2076" max="2076" width="0" style="36" hidden="1" customWidth="1"/>
    <col min="2077" max="2078" width="3.5" style="36" customWidth="1"/>
    <col min="2079" max="2079" width="0" style="36" hidden="1" customWidth="1"/>
    <col min="2080" max="2080" width="3.5" style="36" customWidth="1"/>
    <col min="2081" max="2081" width="0" style="36" hidden="1" customWidth="1"/>
    <col min="2082" max="2088" width="3.5" style="36" customWidth="1"/>
    <col min="2089" max="2089" width="6.3984375" style="36" customWidth="1"/>
    <col min="2090" max="2090" width="4.09765625" style="36" customWidth="1"/>
    <col min="2091" max="2091" width="3" style="36" customWidth="1"/>
    <col min="2092" max="2103" width="0" style="36" hidden="1" customWidth="1"/>
    <col min="2104" max="2104" width="15.8984375" style="36" customWidth="1"/>
    <col min="2105" max="2105" width="17" style="36" customWidth="1"/>
    <col min="2106" max="2124" width="8.09765625" style="36"/>
    <col min="2125" max="2125" width="5.3984375" style="36" customWidth="1"/>
    <col min="2126" max="2303" width="8.09765625" style="36"/>
    <col min="2304" max="2306" width="3.5" style="36" customWidth="1"/>
    <col min="2307" max="2307" width="3.59765625" style="36" customWidth="1"/>
    <col min="2308" max="2308" width="0" style="36" hidden="1" customWidth="1"/>
    <col min="2309" max="2309" width="3.5" style="36" customWidth="1"/>
    <col min="2310" max="2310" width="0" style="36" hidden="1" customWidth="1"/>
    <col min="2311" max="2311" width="3.5" style="36" customWidth="1"/>
    <col min="2312" max="2312" width="0" style="36" hidden="1" customWidth="1"/>
    <col min="2313" max="2314" width="3.5" style="36" customWidth="1"/>
    <col min="2315" max="2315" width="0" style="36" hidden="1" customWidth="1"/>
    <col min="2316" max="2316" width="3.5" style="36" customWidth="1"/>
    <col min="2317" max="2317" width="0" style="36" hidden="1" customWidth="1"/>
    <col min="2318" max="2319" width="3.5" style="36" customWidth="1"/>
    <col min="2320" max="2320" width="0" style="36" hidden="1" customWidth="1"/>
    <col min="2321" max="2321" width="3.5" style="36" customWidth="1"/>
    <col min="2322" max="2322" width="0" style="36" hidden="1" customWidth="1"/>
    <col min="2323" max="2324" width="3.5" style="36" customWidth="1"/>
    <col min="2325" max="2325" width="0" style="36" hidden="1" customWidth="1"/>
    <col min="2326" max="2326" width="3.5" style="36" customWidth="1"/>
    <col min="2327" max="2327" width="0" style="36" hidden="1" customWidth="1"/>
    <col min="2328" max="2329" width="3.5" style="36" customWidth="1"/>
    <col min="2330" max="2330" width="0" style="36" hidden="1" customWidth="1"/>
    <col min="2331" max="2331" width="3.5" style="36" customWidth="1"/>
    <col min="2332" max="2332" width="0" style="36" hidden="1" customWidth="1"/>
    <col min="2333" max="2334" width="3.5" style="36" customWidth="1"/>
    <col min="2335" max="2335" width="0" style="36" hidden="1" customWidth="1"/>
    <col min="2336" max="2336" width="3.5" style="36" customWidth="1"/>
    <col min="2337" max="2337" width="0" style="36" hidden="1" customWidth="1"/>
    <col min="2338" max="2344" width="3.5" style="36" customWidth="1"/>
    <col min="2345" max="2345" width="6.3984375" style="36" customWidth="1"/>
    <col min="2346" max="2346" width="4.09765625" style="36" customWidth="1"/>
    <col min="2347" max="2347" width="3" style="36" customWidth="1"/>
    <col min="2348" max="2359" width="0" style="36" hidden="1" customWidth="1"/>
    <col min="2360" max="2360" width="15.8984375" style="36" customWidth="1"/>
    <col min="2361" max="2361" width="17" style="36" customWidth="1"/>
    <col min="2362" max="2380" width="8.09765625" style="36"/>
    <col min="2381" max="2381" width="5.3984375" style="36" customWidth="1"/>
    <col min="2382" max="2559" width="8.09765625" style="36"/>
    <col min="2560" max="2562" width="3.5" style="36" customWidth="1"/>
    <col min="2563" max="2563" width="3.59765625" style="36" customWidth="1"/>
    <col min="2564" max="2564" width="0" style="36" hidden="1" customWidth="1"/>
    <col min="2565" max="2565" width="3.5" style="36" customWidth="1"/>
    <col min="2566" max="2566" width="0" style="36" hidden="1" customWidth="1"/>
    <col min="2567" max="2567" width="3.5" style="36" customWidth="1"/>
    <col min="2568" max="2568" width="0" style="36" hidden="1" customWidth="1"/>
    <col min="2569" max="2570" width="3.5" style="36" customWidth="1"/>
    <col min="2571" max="2571" width="0" style="36" hidden="1" customWidth="1"/>
    <col min="2572" max="2572" width="3.5" style="36" customWidth="1"/>
    <col min="2573" max="2573" width="0" style="36" hidden="1" customWidth="1"/>
    <col min="2574" max="2575" width="3.5" style="36" customWidth="1"/>
    <col min="2576" max="2576" width="0" style="36" hidden="1" customWidth="1"/>
    <col min="2577" max="2577" width="3.5" style="36" customWidth="1"/>
    <col min="2578" max="2578" width="0" style="36" hidden="1" customWidth="1"/>
    <col min="2579" max="2580" width="3.5" style="36" customWidth="1"/>
    <col min="2581" max="2581" width="0" style="36" hidden="1" customWidth="1"/>
    <col min="2582" max="2582" width="3.5" style="36" customWidth="1"/>
    <col min="2583" max="2583" width="0" style="36" hidden="1" customWidth="1"/>
    <col min="2584" max="2585" width="3.5" style="36" customWidth="1"/>
    <col min="2586" max="2586" width="0" style="36" hidden="1" customWidth="1"/>
    <col min="2587" max="2587" width="3.5" style="36" customWidth="1"/>
    <col min="2588" max="2588" width="0" style="36" hidden="1" customWidth="1"/>
    <col min="2589" max="2590" width="3.5" style="36" customWidth="1"/>
    <col min="2591" max="2591" width="0" style="36" hidden="1" customWidth="1"/>
    <col min="2592" max="2592" width="3.5" style="36" customWidth="1"/>
    <col min="2593" max="2593" width="0" style="36" hidden="1" customWidth="1"/>
    <col min="2594" max="2600" width="3.5" style="36" customWidth="1"/>
    <col min="2601" max="2601" width="6.3984375" style="36" customWidth="1"/>
    <col min="2602" max="2602" width="4.09765625" style="36" customWidth="1"/>
    <col min="2603" max="2603" width="3" style="36" customWidth="1"/>
    <col min="2604" max="2615" width="0" style="36" hidden="1" customWidth="1"/>
    <col min="2616" max="2616" width="15.8984375" style="36" customWidth="1"/>
    <col min="2617" max="2617" width="17" style="36" customWidth="1"/>
    <col min="2618" max="2636" width="8.09765625" style="36"/>
    <col min="2637" max="2637" width="5.3984375" style="36" customWidth="1"/>
    <col min="2638" max="2815" width="8.09765625" style="36"/>
    <col min="2816" max="2818" width="3.5" style="36" customWidth="1"/>
    <col min="2819" max="2819" width="3.59765625" style="36" customWidth="1"/>
    <col min="2820" max="2820" width="0" style="36" hidden="1" customWidth="1"/>
    <col min="2821" max="2821" width="3.5" style="36" customWidth="1"/>
    <col min="2822" max="2822" width="0" style="36" hidden="1" customWidth="1"/>
    <col min="2823" max="2823" width="3.5" style="36" customWidth="1"/>
    <col min="2824" max="2824" width="0" style="36" hidden="1" customWidth="1"/>
    <col min="2825" max="2826" width="3.5" style="36" customWidth="1"/>
    <col min="2827" max="2827" width="0" style="36" hidden="1" customWidth="1"/>
    <col min="2828" max="2828" width="3.5" style="36" customWidth="1"/>
    <col min="2829" max="2829" width="0" style="36" hidden="1" customWidth="1"/>
    <col min="2830" max="2831" width="3.5" style="36" customWidth="1"/>
    <col min="2832" max="2832" width="0" style="36" hidden="1" customWidth="1"/>
    <col min="2833" max="2833" width="3.5" style="36" customWidth="1"/>
    <col min="2834" max="2834" width="0" style="36" hidden="1" customWidth="1"/>
    <col min="2835" max="2836" width="3.5" style="36" customWidth="1"/>
    <col min="2837" max="2837" width="0" style="36" hidden="1" customWidth="1"/>
    <col min="2838" max="2838" width="3.5" style="36" customWidth="1"/>
    <col min="2839" max="2839" width="0" style="36" hidden="1" customWidth="1"/>
    <col min="2840" max="2841" width="3.5" style="36" customWidth="1"/>
    <col min="2842" max="2842" width="0" style="36" hidden="1" customWidth="1"/>
    <col min="2843" max="2843" width="3.5" style="36" customWidth="1"/>
    <col min="2844" max="2844" width="0" style="36" hidden="1" customWidth="1"/>
    <col min="2845" max="2846" width="3.5" style="36" customWidth="1"/>
    <col min="2847" max="2847" width="0" style="36" hidden="1" customWidth="1"/>
    <col min="2848" max="2848" width="3.5" style="36" customWidth="1"/>
    <col min="2849" max="2849" width="0" style="36" hidden="1" customWidth="1"/>
    <col min="2850" max="2856" width="3.5" style="36" customWidth="1"/>
    <col min="2857" max="2857" width="6.3984375" style="36" customWidth="1"/>
    <col min="2858" max="2858" width="4.09765625" style="36" customWidth="1"/>
    <col min="2859" max="2859" width="3" style="36" customWidth="1"/>
    <col min="2860" max="2871" width="0" style="36" hidden="1" customWidth="1"/>
    <col min="2872" max="2872" width="15.8984375" style="36" customWidth="1"/>
    <col min="2873" max="2873" width="17" style="36" customWidth="1"/>
    <col min="2874" max="2892" width="8.09765625" style="36"/>
    <col min="2893" max="2893" width="5.3984375" style="36" customWidth="1"/>
    <col min="2894" max="3071" width="8.09765625" style="36"/>
    <col min="3072" max="3074" width="3.5" style="36" customWidth="1"/>
    <col min="3075" max="3075" width="3.59765625" style="36" customWidth="1"/>
    <col min="3076" max="3076" width="0" style="36" hidden="1" customWidth="1"/>
    <col min="3077" max="3077" width="3.5" style="36" customWidth="1"/>
    <col min="3078" max="3078" width="0" style="36" hidden="1" customWidth="1"/>
    <col min="3079" max="3079" width="3.5" style="36" customWidth="1"/>
    <col min="3080" max="3080" width="0" style="36" hidden="1" customWidth="1"/>
    <col min="3081" max="3082" width="3.5" style="36" customWidth="1"/>
    <col min="3083" max="3083" width="0" style="36" hidden="1" customWidth="1"/>
    <col min="3084" max="3084" width="3.5" style="36" customWidth="1"/>
    <col min="3085" max="3085" width="0" style="36" hidden="1" customWidth="1"/>
    <col min="3086" max="3087" width="3.5" style="36" customWidth="1"/>
    <col min="3088" max="3088" width="0" style="36" hidden="1" customWidth="1"/>
    <col min="3089" max="3089" width="3.5" style="36" customWidth="1"/>
    <col min="3090" max="3090" width="0" style="36" hidden="1" customWidth="1"/>
    <col min="3091" max="3092" width="3.5" style="36" customWidth="1"/>
    <col min="3093" max="3093" width="0" style="36" hidden="1" customWidth="1"/>
    <col min="3094" max="3094" width="3.5" style="36" customWidth="1"/>
    <col min="3095" max="3095" width="0" style="36" hidden="1" customWidth="1"/>
    <col min="3096" max="3097" width="3.5" style="36" customWidth="1"/>
    <col min="3098" max="3098" width="0" style="36" hidden="1" customWidth="1"/>
    <col min="3099" max="3099" width="3.5" style="36" customWidth="1"/>
    <col min="3100" max="3100" width="0" style="36" hidden="1" customWidth="1"/>
    <col min="3101" max="3102" width="3.5" style="36" customWidth="1"/>
    <col min="3103" max="3103" width="0" style="36" hidden="1" customWidth="1"/>
    <col min="3104" max="3104" width="3.5" style="36" customWidth="1"/>
    <col min="3105" max="3105" width="0" style="36" hidden="1" customWidth="1"/>
    <col min="3106" max="3112" width="3.5" style="36" customWidth="1"/>
    <col min="3113" max="3113" width="6.3984375" style="36" customWidth="1"/>
    <col min="3114" max="3114" width="4.09765625" style="36" customWidth="1"/>
    <col min="3115" max="3115" width="3" style="36" customWidth="1"/>
    <col min="3116" max="3127" width="0" style="36" hidden="1" customWidth="1"/>
    <col min="3128" max="3128" width="15.8984375" style="36" customWidth="1"/>
    <col min="3129" max="3129" width="17" style="36" customWidth="1"/>
    <col min="3130" max="3148" width="8.09765625" style="36"/>
    <col min="3149" max="3149" width="5.3984375" style="36" customWidth="1"/>
    <col min="3150" max="3327" width="8.09765625" style="36"/>
    <col min="3328" max="3330" width="3.5" style="36" customWidth="1"/>
    <col min="3331" max="3331" width="3.59765625" style="36" customWidth="1"/>
    <col min="3332" max="3332" width="0" style="36" hidden="1" customWidth="1"/>
    <col min="3333" max="3333" width="3.5" style="36" customWidth="1"/>
    <col min="3334" max="3334" width="0" style="36" hidden="1" customWidth="1"/>
    <col min="3335" max="3335" width="3.5" style="36" customWidth="1"/>
    <col min="3336" max="3336" width="0" style="36" hidden="1" customWidth="1"/>
    <col min="3337" max="3338" width="3.5" style="36" customWidth="1"/>
    <col min="3339" max="3339" width="0" style="36" hidden="1" customWidth="1"/>
    <col min="3340" max="3340" width="3.5" style="36" customWidth="1"/>
    <col min="3341" max="3341" width="0" style="36" hidden="1" customWidth="1"/>
    <col min="3342" max="3343" width="3.5" style="36" customWidth="1"/>
    <col min="3344" max="3344" width="0" style="36" hidden="1" customWidth="1"/>
    <col min="3345" max="3345" width="3.5" style="36" customWidth="1"/>
    <col min="3346" max="3346" width="0" style="36" hidden="1" customWidth="1"/>
    <col min="3347" max="3348" width="3.5" style="36" customWidth="1"/>
    <col min="3349" max="3349" width="0" style="36" hidden="1" customWidth="1"/>
    <col min="3350" max="3350" width="3.5" style="36" customWidth="1"/>
    <col min="3351" max="3351" width="0" style="36" hidden="1" customWidth="1"/>
    <col min="3352" max="3353" width="3.5" style="36" customWidth="1"/>
    <col min="3354" max="3354" width="0" style="36" hidden="1" customWidth="1"/>
    <col min="3355" max="3355" width="3.5" style="36" customWidth="1"/>
    <col min="3356" max="3356" width="0" style="36" hidden="1" customWidth="1"/>
    <col min="3357" max="3358" width="3.5" style="36" customWidth="1"/>
    <col min="3359" max="3359" width="0" style="36" hidden="1" customWidth="1"/>
    <col min="3360" max="3360" width="3.5" style="36" customWidth="1"/>
    <col min="3361" max="3361" width="0" style="36" hidden="1" customWidth="1"/>
    <col min="3362" max="3368" width="3.5" style="36" customWidth="1"/>
    <col min="3369" max="3369" width="6.3984375" style="36" customWidth="1"/>
    <col min="3370" max="3370" width="4.09765625" style="36" customWidth="1"/>
    <col min="3371" max="3371" width="3" style="36" customWidth="1"/>
    <col min="3372" max="3383" width="0" style="36" hidden="1" customWidth="1"/>
    <col min="3384" max="3384" width="15.8984375" style="36" customWidth="1"/>
    <col min="3385" max="3385" width="17" style="36" customWidth="1"/>
    <col min="3386" max="3404" width="8.09765625" style="36"/>
    <col min="3405" max="3405" width="5.3984375" style="36" customWidth="1"/>
    <col min="3406" max="3583" width="8.09765625" style="36"/>
    <col min="3584" max="3586" width="3.5" style="36" customWidth="1"/>
    <col min="3587" max="3587" width="3.59765625" style="36" customWidth="1"/>
    <col min="3588" max="3588" width="0" style="36" hidden="1" customWidth="1"/>
    <col min="3589" max="3589" width="3.5" style="36" customWidth="1"/>
    <col min="3590" max="3590" width="0" style="36" hidden="1" customWidth="1"/>
    <col min="3591" max="3591" width="3.5" style="36" customWidth="1"/>
    <col min="3592" max="3592" width="0" style="36" hidden="1" customWidth="1"/>
    <col min="3593" max="3594" width="3.5" style="36" customWidth="1"/>
    <col min="3595" max="3595" width="0" style="36" hidden="1" customWidth="1"/>
    <col min="3596" max="3596" width="3.5" style="36" customWidth="1"/>
    <col min="3597" max="3597" width="0" style="36" hidden="1" customWidth="1"/>
    <col min="3598" max="3599" width="3.5" style="36" customWidth="1"/>
    <col min="3600" max="3600" width="0" style="36" hidden="1" customWidth="1"/>
    <col min="3601" max="3601" width="3.5" style="36" customWidth="1"/>
    <col min="3602" max="3602" width="0" style="36" hidden="1" customWidth="1"/>
    <col min="3603" max="3604" width="3.5" style="36" customWidth="1"/>
    <col min="3605" max="3605" width="0" style="36" hidden="1" customWidth="1"/>
    <col min="3606" max="3606" width="3.5" style="36" customWidth="1"/>
    <col min="3607" max="3607" width="0" style="36" hidden="1" customWidth="1"/>
    <col min="3608" max="3609" width="3.5" style="36" customWidth="1"/>
    <col min="3610" max="3610" width="0" style="36" hidden="1" customWidth="1"/>
    <col min="3611" max="3611" width="3.5" style="36" customWidth="1"/>
    <col min="3612" max="3612" width="0" style="36" hidden="1" customWidth="1"/>
    <col min="3613" max="3614" width="3.5" style="36" customWidth="1"/>
    <col min="3615" max="3615" width="0" style="36" hidden="1" customWidth="1"/>
    <col min="3616" max="3616" width="3.5" style="36" customWidth="1"/>
    <col min="3617" max="3617" width="0" style="36" hidden="1" customWidth="1"/>
    <col min="3618" max="3624" width="3.5" style="36" customWidth="1"/>
    <col min="3625" max="3625" width="6.3984375" style="36" customWidth="1"/>
    <col min="3626" max="3626" width="4.09765625" style="36" customWidth="1"/>
    <col min="3627" max="3627" width="3" style="36" customWidth="1"/>
    <col min="3628" max="3639" width="0" style="36" hidden="1" customWidth="1"/>
    <col min="3640" max="3640" width="15.8984375" style="36" customWidth="1"/>
    <col min="3641" max="3641" width="17" style="36" customWidth="1"/>
    <col min="3642" max="3660" width="8.09765625" style="36"/>
    <col min="3661" max="3661" width="5.3984375" style="36" customWidth="1"/>
    <col min="3662" max="3839" width="8.09765625" style="36"/>
    <col min="3840" max="3842" width="3.5" style="36" customWidth="1"/>
    <col min="3843" max="3843" width="3.59765625" style="36" customWidth="1"/>
    <col min="3844" max="3844" width="0" style="36" hidden="1" customWidth="1"/>
    <col min="3845" max="3845" width="3.5" style="36" customWidth="1"/>
    <col min="3846" max="3846" width="0" style="36" hidden="1" customWidth="1"/>
    <col min="3847" max="3847" width="3.5" style="36" customWidth="1"/>
    <col min="3848" max="3848" width="0" style="36" hidden="1" customWidth="1"/>
    <col min="3849" max="3850" width="3.5" style="36" customWidth="1"/>
    <col min="3851" max="3851" width="0" style="36" hidden="1" customWidth="1"/>
    <col min="3852" max="3852" width="3.5" style="36" customWidth="1"/>
    <col min="3853" max="3853" width="0" style="36" hidden="1" customWidth="1"/>
    <col min="3854" max="3855" width="3.5" style="36" customWidth="1"/>
    <col min="3856" max="3856" width="0" style="36" hidden="1" customWidth="1"/>
    <col min="3857" max="3857" width="3.5" style="36" customWidth="1"/>
    <col min="3858" max="3858" width="0" style="36" hidden="1" customWidth="1"/>
    <col min="3859" max="3860" width="3.5" style="36" customWidth="1"/>
    <col min="3861" max="3861" width="0" style="36" hidden="1" customWidth="1"/>
    <col min="3862" max="3862" width="3.5" style="36" customWidth="1"/>
    <col min="3863" max="3863" width="0" style="36" hidden="1" customWidth="1"/>
    <col min="3864" max="3865" width="3.5" style="36" customWidth="1"/>
    <col min="3866" max="3866" width="0" style="36" hidden="1" customWidth="1"/>
    <col min="3867" max="3867" width="3.5" style="36" customWidth="1"/>
    <col min="3868" max="3868" width="0" style="36" hidden="1" customWidth="1"/>
    <col min="3869" max="3870" width="3.5" style="36" customWidth="1"/>
    <col min="3871" max="3871" width="0" style="36" hidden="1" customWidth="1"/>
    <col min="3872" max="3872" width="3.5" style="36" customWidth="1"/>
    <col min="3873" max="3873" width="0" style="36" hidden="1" customWidth="1"/>
    <col min="3874" max="3880" width="3.5" style="36" customWidth="1"/>
    <col min="3881" max="3881" width="6.3984375" style="36" customWidth="1"/>
    <col min="3882" max="3882" width="4.09765625" style="36" customWidth="1"/>
    <col min="3883" max="3883" width="3" style="36" customWidth="1"/>
    <col min="3884" max="3895" width="0" style="36" hidden="1" customWidth="1"/>
    <col min="3896" max="3896" width="15.8984375" style="36" customWidth="1"/>
    <col min="3897" max="3897" width="17" style="36" customWidth="1"/>
    <col min="3898" max="3916" width="8.09765625" style="36"/>
    <col min="3917" max="3917" width="5.3984375" style="36" customWidth="1"/>
    <col min="3918" max="4095" width="8.09765625" style="36"/>
    <col min="4096" max="4098" width="3.5" style="36" customWidth="1"/>
    <col min="4099" max="4099" width="3.59765625" style="36" customWidth="1"/>
    <col min="4100" max="4100" width="0" style="36" hidden="1" customWidth="1"/>
    <col min="4101" max="4101" width="3.5" style="36" customWidth="1"/>
    <col min="4102" max="4102" width="0" style="36" hidden="1" customWidth="1"/>
    <col min="4103" max="4103" width="3.5" style="36" customWidth="1"/>
    <col min="4104" max="4104" width="0" style="36" hidden="1" customWidth="1"/>
    <col min="4105" max="4106" width="3.5" style="36" customWidth="1"/>
    <col min="4107" max="4107" width="0" style="36" hidden="1" customWidth="1"/>
    <col min="4108" max="4108" width="3.5" style="36" customWidth="1"/>
    <col min="4109" max="4109" width="0" style="36" hidden="1" customWidth="1"/>
    <col min="4110" max="4111" width="3.5" style="36" customWidth="1"/>
    <col min="4112" max="4112" width="0" style="36" hidden="1" customWidth="1"/>
    <col min="4113" max="4113" width="3.5" style="36" customWidth="1"/>
    <col min="4114" max="4114" width="0" style="36" hidden="1" customWidth="1"/>
    <col min="4115" max="4116" width="3.5" style="36" customWidth="1"/>
    <col min="4117" max="4117" width="0" style="36" hidden="1" customWidth="1"/>
    <col min="4118" max="4118" width="3.5" style="36" customWidth="1"/>
    <col min="4119" max="4119" width="0" style="36" hidden="1" customWidth="1"/>
    <col min="4120" max="4121" width="3.5" style="36" customWidth="1"/>
    <col min="4122" max="4122" width="0" style="36" hidden="1" customWidth="1"/>
    <col min="4123" max="4123" width="3.5" style="36" customWidth="1"/>
    <col min="4124" max="4124" width="0" style="36" hidden="1" customWidth="1"/>
    <col min="4125" max="4126" width="3.5" style="36" customWidth="1"/>
    <col min="4127" max="4127" width="0" style="36" hidden="1" customWidth="1"/>
    <col min="4128" max="4128" width="3.5" style="36" customWidth="1"/>
    <col min="4129" max="4129" width="0" style="36" hidden="1" customWidth="1"/>
    <col min="4130" max="4136" width="3.5" style="36" customWidth="1"/>
    <col min="4137" max="4137" width="6.3984375" style="36" customWidth="1"/>
    <col min="4138" max="4138" width="4.09765625" style="36" customWidth="1"/>
    <col min="4139" max="4139" width="3" style="36" customWidth="1"/>
    <col min="4140" max="4151" width="0" style="36" hidden="1" customWidth="1"/>
    <col min="4152" max="4152" width="15.8984375" style="36" customWidth="1"/>
    <col min="4153" max="4153" width="17" style="36" customWidth="1"/>
    <col min="4154" max="4172" width="8.09765625" style="36"/>
    <col min="4173" max="4173" width="5.3984375" style="36" customWidth="1"/>
    <col min="4174" max="4351" width="8.09765625" style="36"/>
    <col min="4352" max="4354" width="3.5" style="36" customWidth="1"/>
    <col min="4355" max="4355" width="3.59765625" style="36" customWidth="1"/>
    <col min="4356" max="4356" width="0" style="36" hidden="1" customWidth="1"/>
    <col min="4357" max="4357" width="3.5" style="36" customWidth="1"/>
    <col min="4358" max="4358" width="0" style="36" hidden="1" customWidth="1"/>
    <col min="4359" max="4359" width="3.5" style="36" customWidth="1"/>
    <col min="4360" max="4360" width="0" style="36" hidden="1" customWidth="1"/>
    <col min="4361" max="4362" width="3.5" style="36" customWidth="1"/>
    <col min="4363" max="4363" width="0" style="36" hidden="1" customWidth="1"/>
    <col min="4364" max="4364" width="3.5" style="36" customWidth="1"/>
    <col min="4365" max="4365" width="0" style="36" hidden="1" customWidth="1"/>
    <col min="4366" max="4367" width="3.5" style="36" customWidth="1"/>
    <col min="4368" max="4368" width="0" style="36" hidden="1" customWidth="1"/>
    <col min="4369" max="4369" width="3.5" style="36" customWidth="1"/>
    <col min="4370" max="4370" width="0" style="36" hidden="1" customWidth="1"/>
    <col min="4371" max="4372" width="3.5" style="36" customWidth="1"/>
    <col min="4373" max="4373" width="0" style="36" hidden="1" customWidth="1"/>
    <col min="4374" max="4374" width="3.5" style="36" customWidth="1"/>
    <col min="4375" max="4375" width="0" style="36" hidden="1" customWidth="1"/>
    <col min="4376" max="4377" width="3.5" style="36" customWidth="1"/>
    <col min="4378" max="4378" width="0" style="36" hidden="1" customWidth="1"/>
    <col min="4379" max="4379" width="3.5" style="36" customWidth="1"/>
    <col min="4380" max="4380" width="0" style="36" hidden="1" customWidth="1"/>
    <col min="4381" max="4382" width="3.5" style="36" customWidth="1"/>
    <col min="4383" max="4383" width="0" style="36" hidden="1" customWidth="1"/>
    <col min="4384" max="4384" width="3.5" style="36" customWidth="1"/>
    <col min="4385" max="4385" width="0" style="36" hidden="1" customWidth="1"/>
    <col min="4386" max="4392" width="3.5" style="36" customWidth="1"/>
    <col min="4393" max="4393" width="6.3984375" style="36" customWidth="1"/>
    <col min="4394" max="4394" width="4.09765625" style="36" customWidth="1"/>
    <col min="4395" max="4395" width="3" style="36" customWidth="1"/>
    <col min="4396" max="4407" width="0" style="36" hidden="1" customWidth="1"/>
    <col min="4408" max="4408" width="15.8984375" style="36" customWidth="1"/>
    <col min="4409" max="4409" width="17" style="36" customWidth="1"/>
    <col min="4410" max="4428" width="8.09765625" style="36"/>
    <col min="4429" max="4429" width="5.3984375" style="36" customWidth="1"/>
    <col min="4430" max="4607" width="8.09765625" style="36"/>
    <col min="4608" max="4610" width="3.5" style="36" customWidth="1"/>
    <col min="4611" max="4611" width="3.59765625" style="36" customWidth="1"/>
    <col min="4612" max="4612" width="0" style="36" hidden="1" customWidth="1"/>
    <col min="4613" max="4613" width="3.5" style="36" customWidth="1"/>
    <col min="4614" max="4614" width="0" style="36" hidden="1" customWidth="1"/>
    <col min="4615" max="4615" width="3.5" style="36" customWidth="1"/>
    <col min="4616" max="4616" width="0" style="36" hidden="1" customWidth="1"/>
    <col min="4617" max="4618" width="3.5" style="36" customWidth="1"/>
    <col min="4619" max="4619" width="0" style="36" hidden="1" customWidth="1"/>
    <col min="4620" max="4620" width="3.5" style="36" customWidth="1"/>
    <col min="4621" max="4621" width="0" style="36" hidden="1" customWidth="1"/>
    <col min="4622" max="4623" width="3.5" style="36" customWidth="1"/>
    <col min="4624" max="4624" width="0" style="36" hidden="1" customWidth="1"/>
    <col min="4625" max="4625" width="3.5" style="36" customWidth="1"/>
    <col min="4626" max="4626" width="0" style="36" hidden="1" customWidth="1"/>
    <col min="4627" max="4628" width="3.5" style="36" customWidth="1"/>
    <col min="4629" max="4629" width="0" style="36" hidden="1" customWidth="1"/>
    <col min="4630" max="4630" width="3.5" style="36" customWidth="1"/>
    <col min="4631" max="4631" width="0" style="36" hidden="1" customWidth="1"/>
    <col min="4632" max="4633" width="3.5" style="36" customWidth="1"/>
    <col min="4634" max="4634" width="0" style="36" hidden="1" customWidth="1"/>
    <col min="4635" max="4635" width="3.5" style="36" customWidth="1"/>
    <col min="4636" max="4636" width="0" style="36" hidden="1" customWidth="1"/>
    <col min="4637" max="4638" width="3.5" style="36" customWidth="1"/>
    <col min="4639" max="4639" width="0" style="36" hidden="1" customWidth="1"/>
    <col min="4640" max="4640" width="3.5" style="36" customWidth="1"/>
    <col min="4641" max="4641" width="0" style="36" hidden="1" customWidth="1"/>
    <col min="4642" max="4648" width="3.5" style="36" customWidth="1"/>
    <col min="4649" max="4649" width="6.3984375" style="36" customWidth="1"/>
    <col min="4650" max="4650" width="4.09765625" style="36" customWidth="1"/>
    <col min="4651" max="4651" width="3" style="36" customWidth="1"/>
    <col min="4652" max="4663" width="0" style="36" hidden="1" customWidth="1"/>
    <col min="4664" max="4664" width="15.8984375" style="36" customWidth="1"/>
    <col min="4665" max="4665" width="17" style="36" customWidth="1"/>
    <col min="4666" max="4684" width="8.09765625" style="36"/>
    <col min="4685" max="4685" width="5.3984375" style="36" customWidth="1"/>
    <col min="4686" max="4863" width="8.09765625" style="36"/>
    <col min="4864" max="4866" width="3.5" style="36" customWidth="1"/>
    <col min="4867" max="4867" width="3.59765625" style="36" customWidth="1"/>
    <col min="4868" max="4868" width="0" style="36" hidden="1" customWidth="1"/>
    <col min="4869" max="4869" width="3.5" style="36" customWidth="1"/>
    <col min="4870" max="4870" width="0" style="36" hidden="1" customWidth="1"/>
    <col min="4871" max="4871" width="3.5" style="36" customWidth="1"/>
    <col min="4872" max="4872" width="0" style="36" hidden="1" customWidth="1"/>
    <col min="4873" max="4874" width="3.5" style="36" customWidth="1"/>
    <col min="4875" max="4875" width="0" style="36" hidden="1" customWidth="1"/>
    <col min="4876" max="4876" width="3.5" style="36" customWidth="1"/>
    <col min="4877" max="4877" width="0" style="36" hidden="1" customWidth="1"/>
    <col min="4878" max="4879" width="3.5" style="36" customWidth="1"/>
    <col min="4880" max="4880" width="0" style="36" hidden="1" customWidth="1"/>
    <col min="4881" max="4881" width="3.5" style="36" customWidth="1"/>
    <col min="4882" max="4882" width="0" style="36" hidden="1" customWidth="1"/>
    <col min="4883" max="4884" width="3.5" style="36" customWidth="1"/>
    <col min="4885" max="4885" width="0" style="36" hidden="1" customWidth="1"/>
    <col min="4886" max="4886" width="3.5" style="36" customWidth="1"/>
    <col min="4887" max="4887" width="0" style="36" hidden="1" customWidth="1"/>
    <col min="4888" max="4889" width="3.5" style="36" customWidth="1"/>
    <col min="4890" max="4890" width="0" style="36" hidden="1" customWidth="1"/>
    <col min="4891" max="4891" width="3.5" style="36" customWidth="1"/>
    <col min="4892" max="4892" width="0" style="36" hidden="1" customWidth="1"/>
    <col min="4893" max="4894" width="3.5" style="36" customWidth="1"/>
    <col min="4895" max="4895" width="0" style="36" hidden="1" customWidth="1"/>
    <col min="4896" max="4896" width="3.5" style="36" customWidth="1"/>
    <col min="4897" max="4897" width="0" style="36" hidden="1" customWidth="1"/>
    <col min="4898" max="4904" width="3.5" style="36" customWidth="1"/>
    <col min="4905" max="4905" width="6.3984375" style="36" customWidth="1"/>
    <col min="4906" max="4906" width="4.09765625" style="36" customWidth="1"/>
    <col min="4907" max="4907" width="3" style="36" customWidth="1"/>
    <col min="4908" max="4919" width="0" style="36" hidden="1" customWidth="1"/>
    <col min="4920" max="4920" width="15.8984375" style="36" customWidth="1"/>
    <col min="4921" max="4921" width="17" style="36" customWidth="1"/>
    <col min="4922" max="4940" width="8.09765625" style="36"/>
    <col min="4941" max="4941" width="5.3984375" style="36" customWidth="1"/>
    <col min="4942" max="5119" width="8.09765625" style="36"/>
    <col min="5120" max="5122" width="3.5" style="36" customWidth="1"/>
    <col min="5123" max="5123" width="3.59765625" style="36" customWidth="1"/>
    <col min="5124" max="5124" width="0" style="36" hidden="1" customWidth="1"/>
    <col min="5125" max="5125" width="3.5" style="36" customWidth="1"/>
    <col min="5126" max="5126" width="0" style="36" hidden="1" customWidth="1"/>
    <col min="5127" max="5127" width="3.5" style="36" customWidth="1"/>
    <col min="5128" max="5128" width="0" style="36" hidden="1" customWidth="1"/>
    <col min="5129" max="5130" width="3.5" style="36" customWidth="1"/>
    <col min="5131" max="5131" width="0" style="36" hidden="1" customWidth="1"/>
    <col min="5132" max="5132" width="3.5" style="36" customWidth="1"/>
    <col min="5133" max="5133" width="0" style="36" hidden="1" customWidth="1"/>
    <col min="5134" max="5135" width="3.5" style="36" customWidth="1"/>
    <col min="5136" max="5136" width="0" style="36" hidden="1" customWidth="1"/>
    <col min="5137" max="5137" width="3.5" style="36" customWidth="1"/>
    <col min="5138" max="5138" width="0" style="36" hidden="1" customWidth="1"/>
    <col min="5139" max="5140" width="3.5" style="36" customWidth="1"/>
    <col min="5141" max="5141" width="0" style="36" hidden="1" customWidth="1"/>
    <col min="5142" max="5142" width="3.5" style="36" customWidth="1"/>
    <col min="5143" max="5143" width="0" style="36" hidden="1" customWidth="1"/>
    <col min="5144" max="5145" width="3.5" style="36" customWidth="1"/>
    <col min="5146" max="5146" width="0" style="36" hidden="1" customWidth="1"/>
    <col min="5147" max="5147" width="3.5" style="36" customWidth="1"/>
    <col min="5148" max="5148" width="0" style="36" hidden="1" customWidth="1"/>
    <col min="5149" max="5150" width="3.5" style="36" customWidth="1"/>
    <col min="5151" max="5151" width="0" style="36" hidden="1" customWidth="1"/>
    <col min="5152" max="5152" width="3.5" style="36" customWidth="1"/>
    <col min="5153" max="5153" width="0" style="36" hidden="1" customWidth="1"/>
    <col min="5154" max="5160" width="3.5" style="36" customWidth="1"/>
    <col min="5161" max="5161" width="6.3984375" style="36" customWidth="1"/>
    <col min="5162" max="5162" width="4.09765625" style="36" customWidth="1"/>
    <col min="5163" max="5163" width="3" style="36" customWidth="1"/>
    <col min="5164" max="5175" width="0" style="36" hidden="1" customWidth="1"/>
    <col min="5176" max="5176" width="15.8984375" style="36" customWidth="1"/>
    <col min="5177" max="5177" width="17" style="36" customWidth="1"/>
    <col min="5178" max="5196" width="8.09765625" style="36"/>
    <col min="5197" max="5197" width="5.3984375" style="36" customWidth="1"/>
    <col min="5198" max="5375" width="8.09765625" style="36"/>
    <col min="5376" max="5378" width="3.5" style="36" customWidth="1"/>
    <col min="5379" max="5379" width="3.59765625" style="36" customWidth="1"/>
    <col min="5380" max="5380" width="0" style="36" hidden="1" customWidth="1"/>
    <col min="5381" max="5381" width="3.5" style="36" customWidth="1"/>
    <col min="5382" max="5382" width="0" style="36" hidden="1" customWidth="1"/>
    <col min="5383" max="5383" width="3.5" style="36" customWidth="1"/>
    <col min="5384" max="5384" width="0" style="36" hidden="1" customWidth="1"/>
    <col min="5385" max="5386" width="3.5" style="36" customWidth="1"/>
    <col min="5387" max="5387" width="0" style="36" hidden="1" customWidth="1"/>
    <col min="5388" max="5388" width="3.5" style="36" customWidth="1"/>
    <col min="5389" max="5389" width="0" style="36" hidden="1" customWidth="1"/>
    <col min="5390" max="5391" width="3.5" style="36" customWidth="1"/>
    <col min="5392" max="5392" width="0" style="36" hidden="1" customWidth="1"/>
    <col min="5393" max="5393" width="3.5" style="36" customWidth="1"/>
    <col min="5394" max="5394" width="0" style="36" hidden="1" customWidth="1"/>
    <col min="5395" max="5396" width="3.5" style="36" customWidth="1"/>
    <col min="5397" max="5397" width="0" style="36" hidden="1" customWidth="1"/>
    <col min="5398" max="5398" width="3.5" style="36" customWidth="1"/>
    <col min="5399" max="5399" width="0" style="36" hidden="1" customWidth="1"/>
    <col min="5400" max="5401" width="3.5" style="36" customWidth="1"/>
    <col min="5402" max="5402" width="0" style="36" hidden="1" customWidth="1"/>
    <col min="5403" max="5403" width="3.5" style="36" customWidth="1"/>
    <col min="5404" max="5404" width="0" style="36" hidden="1" customWidth="1"/>
    <col min="5405" max="5406" width="3.5" style="36" customWidth="1"/>
    <col min="5407" max="5407" width="0" style="36" hidden="1" customWidth="1"/>
    <col min="5408" max="5408" width="3.5" style="36" customWidth="1"/>
    <col min="5409" max="5409" width="0" style="36" hidden="1" customWidth="1"/>
    <col min="5410" max="5416" width="3.5" style="36" customWidth="1"/>
    <col min="5417" max="5417" width="6.3984375" style="36" customWidth="1"/>
    <col min="5418" max="5418" width="4.09765625" style="36" customWidth="1"/>
    <col min="5419" max="5419" width="3" style="36" customWidth="1"/>
    <col min="5420" max="5431" width="0" style="36" hidden="1" customWidth="1"/>
    <col min="5432" max="5432" width="15.8984375" style="36" customWidth="1"/>
    <col min="5433" max="5433" width="17" style="36" customWidth="1"/>
    <col min="5434" max="5452" width="8.09765625" style="36"/>
    <col min="5453" max="5453" width="5.3984375" style="36" customWidth="1"/>
    <col min="5454" max="5631" width="8.09765625" style="36"/>
    <col min="5632" max="5634" width="3.5" style="36" customWidth="1"/>
    <col min="5635" max="5635" width="3.59765625" style="36" customWidth="1"/>
    <col min="5636" max="5636" width="0" style="36" hidden="1" customWidth="1"/>
    <col min="5637" max="5637" width="3.5" style="36" customWidth="1"/>
    <col min="5638" max="5638" width="0" style="36" hidden="1" customWidth="1"/>
    <col min="5639" max="5639" width="3.5" style="36" customWidth="1"/>
    <col min="5640" max="5640" width="0" style="36" hidden="1" customWidth="1"/>
    <col min="5641" max="5642" width="3.5" style="36" customWidth="1"/>
    <col min="5643" max="5643" width="0" style="36" hidden="1" customWidth="1"/>
    <col min="5644" max="5644" width="3.5" style="36" customWidth="1"/>
    <col min="5645" max="5645" width="0" style="36" hidden="1" customWidth="1"/>
    <col min="5646" max="5647" width="3.5" style="36" customWidth="1"/>
    <col min="5648" max="5648" width="0" style="36" hidden="1" customWidth="1"/>
    <col min="5649" max="5649" width="3.5" style="36" customWidth="1"/>
    <col min="5650" max="5650" width="0" style="36" hidden="1" customWidth="1"/>
    <col min="5651" max="5652" width="3.5" style="36" customWidth="1"/>
    <col min="5653" max="5653" width="0" style="36" hidden="1" customWidth="1"/>
    <col min="5654" max="5654" width="3.5" style="36" customWidth="1"/>
    <col min="5655" max="5655" width="0" style="36" hidden="1" customWidth="1"/>
    <col min="5656" max="5657" width="3.5" style="36" customWidth="1"/>
    <col min="5658" max="5658" width="0" style="36" hidden="1" customWidth="1"/>
    <col min="5659" max="5659" width="3.5" style="36" customWidth="1"/>
    <col min="5660" max="5660" width="0" style="36" hidden="1" customWidth="1"/>
    <col min="5661" max="5662" width="3.5" style="36" customWidth="1"/>
    <col min="5663" max="5663" width="0" style="36" hidden="1" customWidth="1"/>
    <col min="5664" max="5664" width="3.5" style="36" customWidth="1"/>
    <col min="5665" max="5665" width="0" style="36" hidden="1" customWidth="1"/>
    <col min="5666" max="5672" width="3.5" style="36" customWidth="1"/>
    <col min="5673" max="5673" width="6.3984375" style="36" customWidth="1"/>
    <col min="5674" max="5674" width="4.09765625" style="36" customWidth="1"/>
    <col min="5675" max="5675" width="3" style="36" customWidth="1"/>
    <col min="5676" max="5687" width="0" style="36" hidden="1" customWidth="1"/>
    <col min="5688" max="5688" width="15.8984375" style="36" customWidth="1"/>
    <col min="5689" max="5689" width="17" style="36" customWidth="1"/>
    <col min="5690" max="5708" width="8.09765625" style="36"/>
    <col min="5709" max="5709" width="5.3984375" style="36" customWidth="1"/>
    <col min="5710" max="5887" width="8.09765625" style="36"/>
    <col min="5888" max="5890" width="3.5" style="36" customWidth="1"/>
    <col min="5891" max="5891" width="3.59765625" style="36" customWidth="1"/>
    <col min="5892" max="5892" width="0" style="36" hidden="1" customWidth="1"/>
    <col min="5893" max="5893" width="3.5" style="36" customWidth="1"/>
    <col min="5894" max="5894" width="0" style="36" hidden="1" customWidth="1"/>
    <col min="5895" max="5895" width="3.5" style="36" customWidth="1"/>
    <col min="5896" max="5896" width="0" style="36" hidden="1" customWidth="1"/>
    <col min="5897" max="5898" width="3.5" style="36" customWidth="1"/>
    <col min="5899" max="5899" width="0" style="36" hidden="1" customWidth="1"/>
    <col min="5900" max="5900" width="3.5" style="36" customWidth="1"/>
    <col min="5901" max="5901" width="0" style="36" hidden="1" customWidth="1"/>
    <col min="5902" max="5903" width="3.5" style="36" customWidth="1"/>
    <col min="5904" max="5904" width="0" style="36" hidden="1" customWidth="1"/>
    <col min="5905" max="5905" width="3.5" style="36" customWidth="1"/>
    <col min="5906" max="5906" width="0" style="36" hidden="1" customWidth="1"/>
    <col min="5907" max="5908" width="3.5" style="36" customWidth="1"/>
    <col min="5909" max="5909" width="0" style="36" hidden="1" customWidth="1"/>
    <col min="5910" max="5910" width="3.5" style="36" customWidth="1"/>
    <col min="5911" max="5911" width="0" style="36" hidden="1" customWidth="1"/>
    <col min="5912" max="5913" width="3.5" style="36" customWidth="1"/>
    <col min="5914" max="5914" width="0" style="36" hidden="1" customWidth="1"/>
    <col min="5915" max="5915" width="3.5" style="36" customWidth="1"/>
    <col min="5916" max="5916" width="0" style="36" hidden="1" customWidth="1"/>
    <col min="5917" max="5918" width="3.5" style="36" customWidth="1"/>
    <col min="5919" max="5919" width="0" style="36" hidden="1" customWidth="1"/>
    <col min="5920" max="5920" width="3.5" style="36" customWidth="1"/>
    <col min="5921" max="5921" width="0" style="36" hidden="1" customWidth="1"/>
    <col min="5922" max="5928" width="3.5" style="36" customWidth="1"/>
    <col min="5929" max="5929" width="6.3984375" style="36" customWidth="1"/>
    <col min="5930" max="5930" width="4.09765625" style="36" customWidth="1"/>
    <col min="5931" max="5931" width="3" style="36" customWidth="1"/>
    <col min="5932" max="5943" width="0" style="36" hidden="1" customWidth="1"/>
    <col min="5944" max="5944" width="15.8984375" style="36" customWidth="1"/>
    <col min="5945" max="5945" width="17" style="36" customWidth="1"/>
    <col min="5946" max="5964" width="8.09765625" style="36"/>
    <col min="5965" max="5965" width="5.3984375" style="36" customWidth="1"/>
    <col min="5966" max="6143" width="8.09765625" style="36"/>
    <col min="6144" max="6146" width="3.5" style="36" customWidth="1"/>
    <col min="6147" max="6147" width="3.59765625" style="36" customWidth="1"/>
    <col min="6148" max="6148" width="0" style="36" hidden="1" customWidth="1"/>
    <col min="6149" max="6149" width="3.5" style="36" customWidth="1"/>
    <col min="6150" max="6150" width="0" style="36" hidden="1" customWidth="1"/>
    <col min="6151" max="6151" width="3.5" style="36" customWidth="1"/>
    <col min="6152" max="6152" width="0" style="36" hidden="1" customWidth="1"/>
    <col min="6153" max="6154" width="3.5" style="36" customWidth="1"/>
    <col min="6155" max="6155" width="0" style="36" hidden="1" customWidth="1"/>
    <col min="6156" max="6156" width="3.5" style="36" customWidth="1"/>
    <col min="6157" max="6157" width="0" style="36" hidden="1" customWidth="1"/>
    <col min="6158" max="6159" width="3.5" style="36" customWidth="1"/>
    <col min="6160" max="6160" width="0" style="36" hidden="1" customWidth="1"/>
    <col min="6161" max="6161" width="3.5" style="36" customWidth="1"/>
    <col min="6162" max="6162" width="0" style="36" hidden="1" customWidth="1"/>
    <col min="6163" max="6164" width="3.5" style="36" customWidth="1"/>
    <col min="6165" max="6165" width="0" style="36" hidden="1" customWidth="1"/>
    <col min="6166" max="6166" width="3.5" style="36" customWidth="1"/>
    <col min="6167" max="6167" width="0" style="36" hidden="1" customWidth="1"/>
    <col min="6168" max="6169" width="3.5" style="36" customWidth="1"/>
    <col min="6170" max="6170" width="0" style="36" hidden="1" customWidth="1"/>
    <col min="6171" max="6171" width="3.5" style="36" customWidth="1"/>
    <col min="6172" max="6172" width="0" style="36" hidden="1" customWidth="1"/>
    <col min="6173" max="6174" width="3.5" style="36" customWidth="1"/>
    <col min="6175" max="6175" width="0" style="36" hidden="1" customWidth="1"/>
    <col min="6176" max="6176" width="3.5" style="36" customWidth="1"/>
    <col min="6177" max="6177" width="0" style="36" hidden="1" customWidth="1"/>
    <col min="6178" max="6184" width="3.5" style="36" customWidth="1"/>
    <col min="6185" max="6185" width="6.3984375" style="36" customWidth="1"/>
    <col min="6186" max="6186" width="4.09765625" style="36" customWidth="1"/>
    <col min="6187" max="6187" width="3" style="36" customWidth="1"/>
    <col min="6188" max="6199" width="0" style="36" hidden="1" customWidth="1"/>
    <col min="6200" max="6200" width="15.8984375" style="36" customWidth="1"/>
    <col min="6201" max="6201" width="17" style="36" customWidth="1"/>
    <col min="6202" max="6220" width="8.09765625" style="36"/>
    <col min="6221" max="6221" width="5.3984375" style="36" customWidth="1"/>
    <col min="6222" max="6399" width="8.09765625" style="36"/>
    <col min="6400" max="6402" width="3.5" style="36" customWidth="1"/>
    <col min="6403" max="6403" width="3.59765625" style="36" customWidth="1"/>
    <col min="6404" max="6404" width="0" style="36" hidden="1" customWidth="1"/>
    <col min="6405" max="6405" width="3.5" style="36" customWidth="1"/>
    <col min="6406" max="6406" width="0" style="36" hidden="1" customWidth="1"/>
    <col min="6407" max="6407" width="3.5" style="36" customWidth="1"/>
    <col min="6408" max="6408" width="0" style="36" hidden="1" customWidth="1"/>
    <col min="6409" max="6410" width="3.5" style="36" customWidth="1"/>
    <col min="6411" max="6411" width="0" style="36" hidden="1" customWidth="1"/>
    <col min="6412" max="6412" width="3.5" style="36" customWidth="1"/>
    <col min="6413" max="6413" width="0" style="36" hidden="1" customWidth="1"/>
    <col min="6414" max="6415" width="3.5" style="36" customWidth="1"/>
    <col min="6416" max="6416" width="0" style="36" hidden="1" customWidth="1"/>
    <col min="6417" max="6417" width="3.5" style="36" customWidth="1"/>
    <col min="6418" max="6418" width="0" style="36" hidden="1" customWidth="1"/>
    <col min="6419" max="6420" width="3.5" style="36" customWidth="1"/>
    <col min="6421" max="6421" width="0" style="36" hidden="1" customWidth="1"/>
    <col min="6422" max="6422" width="3.5" style="36" customWidth="1"/>
    <col min="6423" max="6423" width="0" style="36" hidden="1" customWidth="1"/>
    <col min="6424" max="6425" width="3.5" style="36" customWidth="1"/>
    <col min="6426" max="6426" width="0" style="36" hidden="1" customWidth="1"/>
    <col min="6427" max="6427" width="3.5" style="36" customWidth="1"/>
    <col min="6428" max="6428" width="0" style="36" hidden="1" customWidth="1"/>
    <col min="6429" max="6430" width="3.5" style="36" customWidth="1"/>
    <col min="6431" max="6431" width="0" style="36" hidden="1" customWidth="1"/>
    <col min="6432" max="6432" width="3.5" style="36" customWidth="1"/>
    <col min="6433" max="6433" width="0" style="36" hidden="1" customWidth="1"/>
    <col min="6434" max="6440" width="3.5" style="36" customWidth="1"/>
    <col min="6441" max="6441" width="6.3984375" style="36" customWidth="1"/>
    <col min="6442" max="6442" width="4.09765625" style="36" customWidth="1"/>
    <col min="6443" max="6443" width="3" style="36" customWidth="1"/>
    <col min="6444" max="6455" width="0" style="36" hidden="1" customWidth="1"/>
    <col min="6456" max="6456" width="15.8984375" style="36" customWidth="1"/>
    <col min="6457" max="6457" width="17" style="36" customWidth="1"/>
    <col min="6458" max="6476" width="8.09765625" style="36"/>
    <col min="6477" max="6477" width="5.3984375" style="36" customWidth="1"/>
    <col min="6478" max="6655" width="8.09765625" style="36"/>
    <col min="6656" max="6658" width="3.5" style="36" customWidth="1"/>
    <col min="6659" max="6659" width="3.59765625" style="36" customWidth="1"/>
    <col min="6660" max="6660" width="0" style="36" hidden="1" customWidth="1"/>
    <col min="6661" max="6661" width="3.5" style="36" customWidth="1"/>
    <col min="6662" max="6662" width="0" style="36" hidden="1" customWidth="1"/>
    <col min="6663" max="6663" width="3.5" style="36" customWidth="1"/>
    <col min="6664" max="6664" width="0" style="36" hidden="1" customWidth="1"/>
    <col min="6665" max="6666" width="3.5" style="36" customWidth="1"/>
    <col min="6667" max="6667" width="0" style="36" hidden="1" customWidth="1"/>
    <col min="6668" max="6668" width="3.5" style="36" customWidth="1"/>
    <col min="6669" max="6669" width="0" style="36" hidden="1" customWidth="1"/>
    <col min="6670" max="6671" width="3.5" style="36" customWidth="1"/>
    <col min="6672" max="6672" width="0" style="36" hidden="1" customWidth="1"/>
    <col min="6673" max="6673" width="3.5" style="36" customWidth="1"/>
    <col min="6674" max="6674" width="0" style="36" hidden="1" customWidth="1"/>
    <col min="6675" max="6676" width="3.5" style="36" customWidth="1"/>
    <col min="6677" max="6677" width="0" style="36" hidden="1" customWidth="1"/>
    <col min="6678" max="6678" width="3.5" style="36" customWidth="1"/>
    <col min="6679" max="6679" width="0" style="36" hidden="1" customWidth="1"/>
    <col min="6680" max="6681" width="3.5" style="36" customWidth="1"/>
    <col min="6682" max="6682" width="0" style="36" hidden="1" customWidth="1"/>
    <col min="6683" max="6683" width="3.5" style="36" customWidth="1"/>
    <col min="6684" max="6684" width="0" style="36" hidden="1" customWidth="1"/>
    <col min="6685" max="6686" width="3.5" style="36" customWidth="1"/>
    <col min="6687" max="6687" width="0" style="36" hidden="1" customWidth="1"/>
    <col min="6688" max="6688" width="3.5" style="36" customWidth="1"/>
    <col min="6689" max="6689" width="0" style="36" hidden="1" customWidth="1"/>
    <col min="6690" max="6696" width="3.5" style="36" customWidth="1"/>
    <col min="6697" max="6697" width="6.3984375" style="36" customWidth="1"/>
    <col min="6698" max="6698" width="4.09765625" style="36" customWidth="1"/>
    <col min="6699" max="6699" width="3" style="36" customWidth="1"/>
    <col min="6700" max="6711" width="0" style="36" hidden="1" customWidth="1"/>
    <col min="6712" max="6712" width="15.8984375" style="36" customWidth="1"/>
    <col min="6713" max="6713" width="17" style="36" customWidth="1"/>
    <col min="6714" max="6732" width="8.09765625" style="36"/>
    <col min="6733" max="6733" width="5.3984375" style="36" customWidth="1"/>
    <col min="6734" max="6911" width="8.09765625" style="36"/>
    <col min="6912" max="6914" width="3.5" style="36" customWidth="1"/>
    <col min="6915" max="6915" width="3.59765625" style="36" customWidth="1"/>
    <col min="6916" max="6916" width="0" style="36" hidden="1" customWidth="1"/>
    <col min="6917" max="6917" width="3.5" style="36" customWidth="1"/>
    <col min="6918" max="6918" width="0" style="36" hidden="1" customWidth="1"/>
    <col min="6919" max="6919" width="3.5" style="36" customWidth="1"/>
    <col min="6920" max="6920" width="0" style="36" hidden="1" customWidth="1"/>
    <col min="6921" max="6922" width="3.5" style="36" customWidth="1"/>
    <col min="6923" max="6923" width="0" style="36" hidden="1" customWidth="1"/>
    <col min="6924" max="6924" width="3.5" style="36" customWidth="1"/>
    <col min="6925" max="6925" width="0" style="36" hidden="1" customWidth="1"/>
    <col min="6926" max="6927" width="3.5" style="36" customWidth="1"/>
    <col min="6928" max="6928" width="0" style="36" hidden="1" customWidth="1"/>
    <col min="6929" max="6929" width="3.5" style="36" customWidth="1"/>
    <col min="6930" max="6930" width="0" style="36" hidden="1" customWidth="1"/>
    <col min="6931" max="6932" width="3.5" style="36" customWidth="1"/>
    <col min="6933" max="6933" width="0" style="36" hidden="1" customWidth="1"/>
    <col min="6934" max="6934" width="3.5" style="36" customWidth="1"/>
    <col min="6935" max="6935" width="0" style="36" hidden="1" customWidth="1"/>
    <col min="6936" max="6937" width="3.5" style="36" customWidth="1"/>
    <col min="6938" max="6938" width="0" style="36" hidden="1" customWidth="1"/>
    <col min="6939" max="6939" width="3.5" style="36" customWidth="1"/>
    <col min="6940" max="6940" width="0" style="36" hidden="1" customWidth="1"/>
    <col min="6941" max="6942" width="3.5" style="36" customWidth="1"/>
    <col min="6943" max="6943" width="0" style="36" hidden="1" customWidth="1"/>
    <col min="6944" max="6944" width="3.5" style="36" customWidth="1"/>
    <col min="6945" max="6945" width="0" style="36" hidden="1" customWidth="1"/>
    <col min="6946" max="6952" width="3.5" style="36" customWidth="1"/>
    <col min="6953" max="6953" width="6.3984375" style="36" customWidth="1"/>
    <col min="6954" max="6954" width="4.09765625" style="36" customWidth="1"/>
    <col min="6955" max="6955" width="3" style="36" customWidth="1"/>
    <col min="6956" max="6967" width="0" style="36" hidden="1" customWidth="1"/>
    <col min="6968" max="6968" width="15.8984375" style="36" customWidth="1"/>
    <col min="6969" max="6969" width="17" style="36" customWidth="1"/>
    <col min="6970" max="6988" width="8.09765625" style="36"/>
    <col min="6989" max="6989" width="5.3984375" style="36" customWidth="1"/>
    <col min="6990" max="7167" width="8.09765625" style="36"/>
    <col min="7168" max="7170" width="3.5" style="36" customWidth="1"/>
    <col min="7171" max="7171" width="3.59765625" style="36" customWidth="1"/>
    <col min="7172" max="7172" width="0" style="36" hidden="1" customWidth="1"/>
    <col min="7173" max="7173" width="3.5" style="36" customWidth="1"/>
    <col min="7174" max="7174" width="0" style="36" hidden="1" customWidth="1"/>
    <col min="7175" max="7175" width="3.5" style="36" customWidth="1"/>
    <col min="7176" max="7176" width="0" style="36" hidden="1" customWidth="1"/>
    <col min="7177" max="7178" width="3.5" style="36" customWidth="1"/>
    <col min="7179" max="7179" width="0" style="36" hidden="1" customWidth="1"/>
    <col min="7180" max="7180" width="3.5" style="36" customWidth="1"/>
    <col min="7181" max="7181" width="0" style="36" hidden="1" customWidth="1"/>
    <col min="7182" max="7183" width="3.5" style="36" customWidth="1"/>
    <col min="7184" max="7184" width="0" style="36" hidden="1" customWidth="1"/>
    <col min="7185" max="7185" width="3.5" style="36" customWidth="1"/>
    <col min="7186" max="7186" width="0" style="36" hidden="1" customWidth="1"/>
    <col min="7187" max="7188" width="3.5" style="36" customWidth="1"/>
    <col min="7189" max="7189" width="0" style="36" hidden="1" customWidth="1"/>
    <col min="7190" max="7190" width="3.5" style="36" customWidth="1"/>
    <col min="7191" max="7191" width="0" style="36" hidden="1" customWidth="1"/>
    <col min="7192" max="7193" width="3.5" style="36" customWidth="1"/>
    <col min="7194" max="7194" width="0" style="36" hidden="1" customWidth="1"/>
    <col min="7195" max="7195" width="3.5" style="36" customWidth="1"/>
    <col min="7196" max="7196" width="0" style="36" hidden="1" customWidth="1"/>
    <col min="7197" max="7198" width="3.5" style="36" customWidth="1"/>
    <col min="7199" max="7199" width="0" style="36" hidden="1" customWidth="1"/>
    <col min="7200" max="7200" width="3.5" style="36" customWidth="1"/>
    <col min="7201" max="7201" width="0" style="36" hidden="1" customWidth="1"/>
    <col min="7202" max="7208" width="3.5" style="36" customWidth="1"/>
    <col min="7209" max="7209" width="6.3984375" style="36" customWidth="1"/>
    <col min="7210" max="7210" width="4.09765625" style="36" customWidth="1"/>
    <col min="7211" max="7211" width="3" style="36" customWidth="1"/>
    <col min="7212" max="7223" width="0" style="36" hidden="1" customWidth="1"/>
    <col min="7224" max="7224" width="15.8984375" style="36" customWidth="1"/>
    <col min="7225" max="7225" width="17" style="36" customWidth="1"/>
    <col min="7226" max="7244" width="8.09765625" style="36"/>
    <col min="7245" max="7245" width="5.3984375" style="36" customWidth="1"/>
    <col min="7246" max="7423" width="8.09765625" style="36"/>
    <col min="7424" max="7426" width="3.5" style="36" customWidth="1"/>
    <col min="7427" max="7427" width="3.59765625" style="36" customWidth="1"/>
    <col min="7428" max="7428" width="0" style="36" hidden="1" customWidth="1"/>
    <col min="7429" max="7429" width="3.5" style="36" customWidth="1"/>
    <col min="7430" max="7430" width="0" style="36" hidden="1" customWidth="1"/>
    <col min="7431" max="7431" width="3.5" style="36" customWidth="1"/>
    <col min="7432" max="7432" width="0" style="36" hidden="1" customWidth="1"/>
    <col min="7433" max="7434" width="3.5" style="36" customWidth="1"/>
    <col min="7435" max="7435" width="0" style="36" hidden="1" customWidth="1"/>
    <col min="7436" max="7436" width="3.5" style="36" customWidth="1"/>
    <col min="7437" max="7437" width="0" style="36" hidden="1" customWidth="1"/>
    <col min="7438" max="7439" width="3.5" style="36" customWidth="1"/>
    <col min="7440" max="7440" width="0" style="36" hidden="1" customWidth="1"/>
    <col min="7441" max="7441" width="3.5" style="36" customWidth="1"/>
    <col min="7442" max="7442" width="0" style="36" hidden="1" customWidth="1"/>
    <col min="7443" max="7444" width="3.5" style="36" customWidth="1"/>
    <col min="7445" max="7445" width="0" style="36" hidden="1" customWidth="1"/>
    <col min="7446" max="7446" width="3.5" style="36" customWidth="1"/>
    <col min="7447" max="7447" width="0" style="36" hidden="1" customWidth="1"/>
    <col min="7448" max="7449" width="3.5" style="36" customWidth="1"/>
    <col min="7450" max="7450" width="0" style="36" hidden="1" customWidth="1"/>
    <col min="7451" max="7451" width="3.5" style="36" customWidth="1"/>
    <col min="7452" max="7452" width="0" style="36" hidden="1" customWidth="1"/>
    <col min="7453" max="7454" width="3.5" style="36" customWidth="1"/>
    <col min="7455" max="7455" width="0" style="36" hidden="1" customWidth="1"/>
    <col min="7456" max="7456" width="3.5" style="36" customWidth="1"/>
    <col min="7457" max="7457" width="0" style="36" hidden="1" customWidth="1"/>
    <col min="7458" max="7464" width="3.5" style="36" customWidth="1"/>
    <col min="7465" max="7465" width="6.3984375" style="36" customWidth="1"/>
    <col min="7466" max="7466" width="4.09765625" style="36" customWidth="1"/>
    <col min="7467" max="7467" width="3" style="36" customWidth="1"/>
    <col min="7468" max="7479" width="0" style="36" hidden="1" customWidth="1"/>
    <col min="7480" max="7480" width="15.8984375" style="36" customWidth="1"/>
    <col min="7481" max="7481" width="17" style="36" customWidth="1"/>
    <col min="7482" max="7500" width="8.09765625" style="36"/>
    <col min="7501" max="7501" width="5.3984375" style="36" customWidth="1"/>
    <col min="7502" max="7679" width="8.09765625" style="36"/>
    <col min="7680" max="7682" width="3.5" style="36" customWidth="1"/>
    <col min="7683" max="7683" width="3.59765625" style="36" customWidth="1"/>
    <col min="7684" max="7684" width="0" style="36" hidden="1" customWidth="1"/>
    <col min="7685" max="7685" width="3.5" style="36" customWidth="1"/>
    <col min="7686" max="7686" width="0" style="36" hidden="1" customWidth="1"/>
    <col min="7687" max="7687" width="3.5" style="36" customWidth="1"/>
    <col min="7688" max="7688" width="0" style="36" hidden="1" customWidth="1"/>
    <col min="7689" max="7690" width="3.5" style="36" customWidth="1"/>
    <col min="7691" max="7691" width="0" style="36" hidden="1" customWidth="1"/>
    <col min="7692" max="7692" width="3.5" style="36" customWidth="1"/>
    <col min="7693" max="7693" width="0" style="36" hidden="1" customWidth="1"/>
    <col min="7694" max="7695" width="3.5" style="36" customWidth="1"/>
    <col min="7696" max="7696" width="0" style="36" hidden="1" customWidth="1"/>
    <col min="7697" max="7697" width="3.5" style="36" customWidth="1"/>
    <col min="7698" max="7698" width="0" style="36" hidden="1" customWidth="1"/>
    <col min="7699" max="7700" width="3.5" style="36" customWidth="1"/>
    <col min="7701" max="7701" width="0" style="36" hidden="1" customWidth="1"/>
    <col min="7702" max="7702" width="3.5" style="36" customWidth="1"/>
    <col min="7703" max="7703" width="0" style="36" hidden="1" customWidth="1"/>
    <col min="7704" max="7705" width="3.5" style="36" customWidth="1"/>
    <col min="7706" max="7706" width="0" style="36" hidden="1" customWidth="1"/>
    <col min="7707" max="7707" width="3.5" style="36" customWidth="1"/>
    <col min="7708" max="7708" width="0" style="36" hidden="1" customWidth="1"/>
    <col min="7709" max="7710" width="3.5" style="36" customWidth="1"/>
    <col min="7711" max="7711" width="0" style="36" hidden="1" customWidth="1"/>
    <col min="7712" max="7712" width="3.5" style="36" customWidth="1"/>
    <col min="7713" max="7713" width="0" style="36" hidden="1" customWidth="1"/>
    <col min="7714" max="7720" width="3.5" style="36" customWidth="1"/>
    <col min="7721" max="7721" width="6.3984375" style="36" customWidth="1"/>
    <col min="7722" max="7722" width="4.09765625" style="36" customWidth="1"/>
    <col min="7723" max="7723" width="3" style="36" customWidth="1"/>
    <col min="7724" max="7735" width="0" style="36" hidden="1" customWidth="1"/>
    <col min="7736" max="7736" width="15.8984375" style="36" customWidth="1"/>
    <col min="7737" max="7737" width="17" style="36" customWidth="1"/>
    <col min="7738" max="7756" width="8.09765625" style="36"/>
    <col min="7757" max="7757" width="5.3984375" style="36" customWidth="1"/>
    <col min="7758" max="7935" width="8.09765625" style="36"/>
    <col min="7936" max="7938" width="3.5" style="36" customWidth="1"/>
    <col min="7939" max="7939" width="3.59765625" style="36" customWidth="1"/>
    <col min="7940" max="7940" width="0" style="36" hidden="1" customWidth="1"/>
    <col min="7941" max="7941" width="3.5" style="36" customWidth="1"/>
    <col min="7942" max="7942" width="0" style="36" hidden="1" customWidth="1"/>
    <col min="7943" max="7943" width="3.5" style="36" customWidth="1"/>
    <col min="7944" max="7944" width="0" style="36" hidden="1" customWidth="1"/>
    <col min="7945" max="7946" width="3.5" style="36" customWidth="1"/>
    <col min="7947" max="7947" width="0" style="36" hidden="1" customWidth="1"/>
    <col min="7948" max="7948" width="3.5" style="36" customWidth="1"/>
    <col min="7949" max="7949" width="0" style="36" hidden="1" customWidth="1"/>
    <col min="7950" max="7951" width="3.5" style="36" customWidth="1"/>
    <col min="7952" max="7952" width="0" style="36" hidden="1" customWidth="1"/>
    <col min="7953" max="7953" width="3.5" style="36" customWidth="1"/>
    <col min="7954" max="7954" width="0" style="36" hidden="1" customWidth="1"/>
    <col min="7955" max="7956" width="3.5" style="36" customWidth="1"/>
    <col min="7957" max="7957" width="0" style="36" hidden="1" customWidth="1"/>
    <col min="7958" max="7958" width="3.5" style="36" customWidth="1"/>
    <col min="7959" max="7959" width="0" style="36" hidden="1" customWidth="1"/>
    <col min="7960" max="7961" width="3.5" style="36" customWidth="1"/>
    <col min="7962" max="7962" width="0" style="36" hidden="1" customWidth="1"/>
    <col min="7963" max="7963" width="3.5" style="36" customWidth="1"/>
    <col min="7964" max="7964" width="0" style="36" hidden="1" customWidth="1"/>
    <col min="7965" max="7966" width="3.5" style="36" customWidth="1"/>
    <col min="7967" max="7967" width="0" style="36" hidden="1" customWidth="1"/>
    <col min="7968" max="7968" width="3.5" style="36" customWidth="1"/>
    <col min="7969" max="7969" width="0" style="36" hidden="1" customWidth="1"/>
    <col min="7970" max="7976" width="3.5" style="36" customWidth="1"/>
    <col min="7977" max="7977" width="6.3984375" style="36" customWidth="1"/>
    <col min="7978" max="7978" width="4.09765625" style="36" customWidth="1"/>
    <col min="7979" max="7979" width="3" style="36" customWidth="1"/>
    <col min="7980" max="7991" width="0" style="36" hidden="1" customWidth="1"/>
    <col min="7992" max="7992" width="15.8984375" style="36" customWidth="1"/>
    <col min="7993" max="7993" width="17" style="36" customWidth="1"/>
    <col min="7994" max="8012" width="8.09765625" style="36"/>
    <col min="8013" max="8013" width="5.3984375" style="36" customWidth="1"/>
    <col min="8014" max="8191" width="8.09765625" style="36"/>
    <col min="8192" max="8194" width="3.5" style="36" customWidth="1"/>
    <col min="8195" max="8195" width="3.59765625" style="36" customWidth="1"/>
    <col min="8196" max="8196" width="0" style="36" hidden="1" customWidth="1"/>
    <col min="8197" max="8197" width="3.5" style="36" customWidth="1"/>
    <col min="8198" max="8198" width="0" style="36" hidden="1" customWidth="1"/>
    <col min="8199" max="8199" width="3.5" style="36" customWidth="1"/>
    <col min="8200" max="8200" width="0" style="36" hidden="1" customWidth="1"/>
    <col min="8201" max="8202" width="3.5" style="36" customWidth="1"/>
    <col min="8203" max="8203" width="0" style="36" hidden="1" customWidth="1"/>
    <col min="8204" max="8204" width="3.5" style="36" customWidth="1"/>
    <col min="8205" max="8205" width="0" style="36" hidden="1" customWidth="1"/>
    <col min="8206" max="8207" width="3.5" style="36" customWidth="1"/>
    <col min="8208" max="8208" width="0" style="36" hidden="1" customWidth="1"/>
    <col min="8209" max="8209" width="3.5" style="36" customWidth="1"/>
    <col min="8210" max="8210" width="0" style="36" hidden="1" customWidth="1"/>
    <col min="8211" max="8212" width="3.5" style="36" customWidth="1"/>
    <col min="8213" max="8213" width="0" style="36" hidden="1" customWidth="1"/>
    <col min="8214" max="8214" width="3.5" style="36" customWidth="1"/>
    <col min="8215" max="8215" width="0" style="36" hidden="1" customWidth="1"/>
    <col min="8216" max="8217" width="3.5" style="36" customWidth="1"/>
    <col min="8218" max="8218" width="0" style="36" hidden="1" customWidth="1"/>
    <col min="8219" max="8219" width="3.5" style="36" customWidth="1"/>
    <col min="8220" max="8220" width="0" style="36" hidden="1" customWidth="1"/>
    <col min="8221" max="8222" width="3.5" style="36" customWidth="1"/>
    <col min="8223" max="8223" width="0" style="36" hidden="1" customWidth="1"/>
    <col min="8224" max="8224" width="3.5" style="36" customWidth="1"/>
    <col min="8225" max="8225" width="0" style="36" hidden="1" customWidth="1"/>
    <col min="8226" max="8232" width="3.5" style="36" customWidth="1"/>
    <col min="8233" max="8233" width="6.3984375" style="36" customWidth="1"/>
    <col min="8234" max="8234" width="4.09765625" style="36" customWidth="1"/>
    <col min="8235" max="8235" width="3" style="36" customWidth="1"/>
    <col min="8236" max="8247" width="0" style="36" hidden="1" customWidth="1"/>
    <col min="8248" max="8248" width="15.8984375" style="36" customWidth="1"/>
    <col min="8249" max="8249" width="17" style="36" customWidth="1"/>
    <col min="8250" max="8268" width="8.09765625" style="36"/>
    <col min="8269" max="8269" width="5.3984375" style="36" customWidth="1"/>
    <col min="8270" max="8447" width="8.09765625" style="36"/>
    <col min="8448" max="8450" width="3.5" style="36" customWidth="1"/>
    <col min="8451" max="8451" width="3.59765625" style="36" customWidth="1"/>
    <col min="8452" max="8452" width="0" style="36" hidden="1" customWidth="1"/>
    <col min="8453" max="8453" width="3.5" style="36" customWidth="1"/>
    <col min="8454" max="8454" width="0" style="36" hidden="1" customWidth="1"/>
    <col min="8455" max="8455" width="3.5" style="36" customWidth="1"/>
    <col min="8456" max="8456" width="0" style="36" hidden="1" customWidth="1"/>
    <col min="8457" max="8458" width="3.5" style="36" customWidth="1"/>
    <col min="8459" max="8459" width="0" style="36" hidden="1" customWidth="1"/>
    <col min="8460" max="8460" width="3.5" style="36" customWidth="1"/>
    <col min="8461" max="8461" width="0" style="36" hidden="1" customWidth="1"/>
    <col min="8462" max="8463" width="3.5" style="36" customWidth="1"/>
    <col min="8464" max="8464" width="0" style="36" hidden="1" customWidth="1"/>
    <col min="8465" max="8465" width="3.5" style="36" customWidth="1"/>
    <col min="8466" max="8466" width="0" style="36" hidden="1" customWidth="1"/>
    <col min="8467" max="8468" width="3.5" style="36" customWidth="1"/>
    <col min="8469" max="8469" width="0" style="36" hidden="1" customWidth="1"/>
    <col min="8470" max="8470" width="3.5" style="36" customWidth="1"/>
    <col min="8471" max="8471" width="0" style="36" hidden="1" customWidth="1"/>
    <col min="8472" max="8473" width="3.5" style="36" customWidth="1"/>
    <col min="8474" max="8474" width="0" style="36" hidden="1" customWidth="1"/>
    <col min="8475" max="8475" width="3.5" style="36" customWidth="1"/>
    <col min="8476" max="8476" width="0" style="36" hidden="1" customWidth="1"/>
    <col min="8477" max="8478" width="3.5" style="36" customWidth="1"/>
    <col min="8479" max="8479" width="0" style="36" hidden="1" customWidth="1"/>
    <col min="8480" max="8480" width="3.5" style="36" customWidth="1"/>
    <col min="8481" max="8481" width="0" style="36" hidden="1" customWidth="1"/>
    <col min="8482" max="8488" width="3.5" style="36" customWidth="1"/>
    <col min="8489" max="8489" width="6.3984375" style="36" customWidth="1"/>
    <col min="8490" max="8490" width="4.09765625" style="36" customWidth="1"/>
    <col min="8491" max="8491" width="3" style="36" customWidth="1"/>
    <col min="8492" max="8503" width="0" style="36" hidden="1" customWidth="1"/>
    <col min="8504" max="8504" width="15.8984375" style="36" customWidth="1"/>
    <col min="8505" max="8505" width="17" style="36" customWidth="1"/>
    <col min="8506" max="8524" width="8.09765625" style="36"/>
    <col min="8525" max="8525" width="5.3984375" style="36" customWidth="1"/>
    <col min="8526" max="8703" width="8.09765625" style="36"/>
    <col min="8704" max="8706" width="3.5" style="36" customWidth="1"/>
    <col min="8707" max="8707" width="3.59765625" style="36" customWidth="1"/>
    <col min="8708" max="8708" width="0" style="36" hidden="1" customWidth="1"/>
    <col min="8709" max="8709" width="3.5" style="36" customWidth="1"/>
    <col min="8710" max="8710" width="0" style="36" hidden="1" customWidth="1"/>
    <col min="8711" max="8711" width="3.5" style="36" customWidth="1"/>
    <col min="8712" max="8712" width="0" style="36" hidden="1" customWidth="1"/>
    <col min="8713" max="8714" width="3.5" style="36" customWidth="1"/>
    <col min="8715" max="8715" width="0" style="36" hidden="1" customWidth="1"/>
    <col min="8716" max="8716" width="3.5" style="36" customWidth="1"/>
    <col min="8717" max="8717" width="0" style="36" hidden="1" customWidth="1"/>
    <col min="8718" max="8719" width="3.5" style="36" customWidth="1"/>
    <col min="8720" max="8720" width="0" style="36" hidden="1" customWidth="1"/>
    <col min="8721" max="8721" width="3.5" style="36" customWidth="1"/>
    <col min="8722" max="8722" width="0" style="36" hidden="1" customWidth="1"/>
    <col min="8723" max="8724" width="3.5" style="36" customWidth="1"/>
    <col min="8725" max="8725" width="0" style="36" hidden="1" customWidth="1"/>
    <col min="8726" max="8726" width="3.5" style="36" customWidth="1"/>
    <col min="8727" max="8727" width="0" style="36" hidden="1" customWidth="1"/>
    <col min="8728" max="8729" width="3.5" style="36" customWidth="1"/>
    <col min="8730" max="8730" width="0" style="36" hidden="1" customWidth="1"/>
    <col min="8731" max="8731" width="3.5" style="36" customWidth="1"/>
    <col min="8732" max="8732" width="0" style="36" hidden="1" customWidth="1"/>
    <col min="8733" max="8734" width="3.5" style="36" customWidth="1"/>
    <col min="8735" max="8735" width="0" style="36" hidden="1" customWidth="1"/>
    <col min="8736" max="8736" width="3.5" style="36" customWidth="1"/>
    <col min="8737" max="8737" width="0" style="36" hidden="1" customWidth="1"/>
    <col min="8738" max="8744" width="3.5" style="36" customWidth="1"/>
    <col min="8745" max="8745" width="6.3984375" style="36" customWidth="1"/>
    <col min="8746" max="8746" width="4.09765625" style="36" customWidth="1"/>
    <col min="8747" max="8747" width="3" style="36" customWidth="1"/>
    <col min="8748" max="8759" width="0" style="36" hidden="1" customWidth="1"/>
    <col min="8760" max="8760" width="15.8984375" style="36" customWidth="1"/>
    <col min="8761" max="8761" width="17" style="36" customWidth="1"/>
    <col min="8762" max="8780" width="8.09765625" style="36"/>
    <col min="8781" max="8781" width="5.3984375" style="36" customWidth="1"/>
    <col min="8782" max="8959" width="8.09765625" style="36"/>
    <col min="8960" max="8962" width="3.5" style="36" customWidth="1"/>
    <col min="8963" max="8963" width="3.59765625" style="36" customWidth="1"/>
    <col min="8964" max="8964" width="0" style="36" hidden="1" customWidth="1"/>
    <col min="8965" max="8965" width="3.5" style="36" customWidth="1"/>
    <col min="8966" max="8966" width="0" style="36" hidden="1" customWidth="1"/>
    <col min="8967" max="8967" width="3.5" style="36" customWidth="1"/>
    <col min="8968" max="8968" width="0" style="36" hidden="1" customWidth="1"/>
    <col min="8969" max="8970" width="3.5" style="36" customWidth="1"/>
    <col min="8971" max="8971" width="0" style="36" hidden="1" customWidth="1"/>
    <col min="8972" max="8972" width="3.5" style="36" customWidth="1"/>
    <col min="8973" max="8973" width="0" style="36" hidden="1" customWidth="1"/>
    <col min="8974" max="8975" width="3.5" style="36" customWidth="1"/>
    <col min="8976" max="8976" width="0" style="36" hidden="1" customWidth="1"/>
    <col min="8977" max="8977" width="3.5" style="36" customWidth="1"/>
    <col min="8978" max="8978" width="0" style="36" hidden="1" customWidth="1"/>
    <col min="8979" max="8980" width="3.5" style="36" customWidth="1"/>
    <col min="8981" max="8981" width="0" style="36" hidden="1" customWidth="1"/>
    <col min="8982" max="8982" width="3.5" style="36" customWidth="1"/>
    <col min="8983" max="8983" width="0" style="36" hidden="1" customWidth="1"/>
    <col min="8984" max="8985" width="3.5" style="36" customWidth="1"/>
    <col min="8986" max="8986" width="0" style="36" hidden="1" customWidth="1"/>
    <col min="8987" max="8987" width="3.5" style="36" customWidth="1"/>
    <col min="8988" max="8988" width="0" style="36" hidden="1" customWidth="1"/>
    <col min="8989" max="8990" width="3.5" style="36" customWidth="1"/>
    <col min="8991" max="8991" width="0" style="36" hidden="1" customWidth="1"/>
    <col min="8992" max="8992" width="3.5" style="36" customWidth="1"/>
    <col min="8993" max="8993" width="0" style="36" hidden="1" customWidth="1"/>
    <col min="8994" max="9000" width="3.5" style="36" customWidth="1"/>
    <col min="9001" max="9001" width="6.3984375" style="36" customWidth="1"/>
    <col min="9002" max="9002" width="4.09765625" style="36" customWidth="1"/>
    <col min="9003" max="9003" width="3" style="36" customWidth="1"/>
    <col min="9004" max="9015" width="0" style="36" hidden="1" customWidth="1"/>
    <col min="9016" max="9016" width="15.8984375" style="36" customWidth="1"/>
    <col min="9017" max="9017" width="17" style="36" customWidth="1"/>
    <col min="9018" max="9036" width="8.09765625" style="36"/>
    <col min="9037" max="9037" width="5.3984375" style="36" customWidth="1"/>
    <col min="9038" max="9215" width="8.09765625" style="36"/>
    <col min="9216" max="9218" width="3.5" style="36" customWidth="1"/>
    <col min="9219" max="9219" width="3.59765625" style="36" customWidth="1"/>
    <col min="9220" max="9220" width="0" style="36" hidden="1" customWidth="1"/>
    <col min="9221" max="9221" width="3.5" style="36" customWidth="1"/>
    <col min="9222" max="9222" width="0" style="36" hidden="1" customWidth="1"/>
    <col min="9223" max="9223" width="3.5" style="36" customWidth="1"/>
    <col min="9224" max="9224" width="0" style="36" hidden="1" customWidth="1"/>
    <col min="9225" max="9226" width="3.5" style="36" customWidth="1"/>
    <col min="9227" max="9227" width="0" style="36" hidden="1" customWidth="1"/>
    <col min="9228" max="9228" width="3.5" style="36" customWidth="1"/>
    <col min="9229" max="9229" width="0" style="36" hidden="1" customWidth="1"/>
    <col min="9230" max="9231" width="3.5" style="36" customWidth="1"/>
    <col min="9232" max="9232" width="0" style="36" hidden="1" customWidth="1"/>
    <col min="9233" max="9233" width="3.5" style="36" customWidth="1"/>
    <col min="9234" max="9234" width="0" style="36" hidden="1" customWidth="1"/>
    <col min="9235" max="9236" width="3.5" style="36" customWidth="1"/>
    <col min="9237" max="9237" width="0" style="36" hidden="1" customWidth="1"/>
    <col min="9238" max="9238" width="3.5" style="36" customWidth="1"/>
    <col min="9239" max="9239" width="0" style="36" hidden="1" customWidth="1"/>
    <col min="9240" max="9241" width="3.5" style="36" customWidth="1"/>
    <col min="9242" max="9242" width="0" style="36" hidden="1" customWidth="1"/>
    <col min="9243" max="9243" width="3.5" style="36" customWidth="1"/>
    <col min="9244" max="9244" width="0" style="36" hidden="1" customWidth="1"/>
    <col min="9245" max="9246" width="3.5" style="36" customWidth="1"/>
    <col min="9247" max="9247" width="0" style="36" hidden="1" customWidth="1"/>
    <col min="9248" max="9248" width="3.5" style="36" customWidth="1"/>
    <col min="9249" max="9249" width="0" style="36" hidden="1" customWidth="1"/>
    <col min="9250" max="9256" width="3.5" style="36" customWidth="1"/>
    <col min="9257" max="9257" width="6.3984375" style="36" customWidth="1"/>
    <col min="9258" max="9258" width="4.09765625" style="36" customWidth="1"/>
    <col min="9259" max="9259" width="3" style="36" customWidth="1"/>
    <col min="9260" max="9271" width="0" style="36" hidden="1" customWidth="1"/>
    <col min="9272" max="9272" width="15.8984375" style="36" customWidth="1"/>
    <col min="9273" max="9273" width="17" style="36" customWidth="1"/>
    <col min="9274" max="9292" width="8.09765625" style="36"/>
    <col min="9293" max="9293" width="5.3984375" style="36" customWidth="1"/>
    <col min="9294" max="9471" width="8.09765625" style="36"/>
    <col min="9472" max="9474" width="3.5" style="36" customWidth="1"/>
    <col min="9475" max="9475" width="3.59765625" style="36" customWidth="1"/>
    <col min="9476" max="9476" width="0" style="36" hidden="1" customWidth="1"/>
    <col min="9477" max="9477" width="3.5" style="36" customWidth="1"/>
    <col min="9478" max="9478" width="0" style="36" hidden="1" customWidth="1"/>
    <col min="9479" max="9479" width="3.5" style="36" customWidth="1"/>
    <col min="9480" max="9480" width="0" style="36" hidden="1" customWidth="1"/>
    <col min="9481" max="9482" width="3.5" style="36" customWidth="1"/>
    <col min="9483" max="9483" width="0" style="36" hidden="1" customWidth="1"/>
    <col min="9484" max="9484" width="3.5" style="36" customWidth="1"/>
    <col min="9485" max="9485" width="0" style="36" hidden="1" customWidth="1"/>
    <col min="9486" max="9487" width="3.5" style="36" customWidth="1"/>
    <col min="9488" max="9488" width="0" style="36" hidden="1" customWidth="1"/>
    <col min="9489" max="9489" width="3.5" style="36" customWidth="1"/>
    <col min="9490" max="9490" width="0" style="36" hidden="1" customWidth="1"/>
    <col min="9491" max="9492" width="3.5" style="36" customWidth="1"/>
    <col min="9493" max="9493" width="0" style="36" hidden="1" customWidth="1"/>
    <col min="9494" max="9494" width="3.5" style="36" customWidth="1"/>
    <col min="9495" max="9495" width="0" style="36" hidden="1" customWidth="1"/>
    <col min="9496" max="9497" width="3.5" style="36" customWidth="1"/>
    <col min="9498" max="9498" width="0" style="36" hidden="1" customWidth="1"/>
    <col min="9499" max="9499" width="3.5" style="36" customWidth="1"/>
    <col min="9500" max="9500" width="0" style="36" hidden="1" customWidth="1"/>
    <col min="9501" max="9502" width="3.5" style="36" customWidth="1"/>
    <col min="9503" max="9503" width="0" style="36" hidden="1" customWidth="1"/>
    <col min="9504" max="9504" width="3.5" style="36" customWidth="1"/>
    <col min="9505" max="9505" width="0" style="36" hidden="1" customWidth="1"/>
    <col min="9506" max="9512" width="3.5" style="36" customWidth="1"/>
    <col min="9513" max="9513" width="6.3984375" style="36" customWidth="1"/>
    <col min="9514" max="9514" width="4.09765625" style="36" customWidth="1"/>
    <col min="9515" max="9515" width="3" style="36" customWidth="1"/>
    <col min="9516" max="9527" width="0" style="36" hidden="1" customWidth="1"/>
    <col min="9528" max="9528" width="15.8984375" style="36" customWidth="1"/>
    <col min="9529" max="9529" width="17" style="36" customWidth="1"/>
    <col min="9530" max="9548" width="8.09765625" style="36"/>
    <col min="9549" max="9549" width="5.3984375" style="36" customWidth="1"/>
    <col min="9550" max="9727" width="8.09765625" style="36"/>
    <col min="9728" max="9730" width="3.5" style="36" customWidth="1"/>
    <col min="9731" max="9731" width="3.59765625" style="36" customWidth="1"/>
    <col min="9732" max="9732" width="0" style="36" hidden="1" customWidth="1"/>
    <col min="9733" max="9733" width="3.5" style="36" customWidth="1"/>
    <col min="9734" max="9734" width="0" style="36" hidden="1" customWidth="1"/>
    <col min="9735" max="9735" width="3.5" style="36" customWidth="1"/>
    <col min="9736" max="9736" width="0" style="36" hidden="1" customWidth="1"/>
    <col min="9737" max="9738" width="3.5" style="36" customWidth="1"/>
    <col min="9739" max="9739" width="0" style="36" hidden="1" customWidth="1"/>
    <col min="9740" max="9740" width="3.5" style="36" customWidth="1"/>
    <col min="9741" max="9741" width="0" style="36" hidden="1" customWidth="1"/>
    <col min="9742" max="9743" width="3.5" style="36" customWidth="1"/>
    <col min="9744" max="9744" width="0" style="36" hidden="1" customWidth="1"/>
    <col min="9745" max="9745" width="3.5" style="36" customWidth="1"/>
    <col min="9746" max="9746" width="0" style="36" hidden="1" customWidth="1"/>
    <col min="9747" max="9748" width="3.5" style="36" customWidth="1"/>
    <col min="9749" max="9749" width="0" style="36" hidden="1" customWidth="1"/>
    <col min="9750" max="9750" width="3.5" style="36" customWidth="1"/>
    <col min="9751" max="9751" width="0" style="36" hidden="1" customWidth="1"/>
    <col min="9752" max="9753" width="3.5" style="36" customWidth="1"/>
    <col min="9754" max="9754" width="0" style="36" hidden="1" customWidth="1"/>
    <col min="9755" max="9755" width="3.5" style="36" customWidth="1"/>
    <col min="9756" max="9756" width="0" style="36" hidden="1" customWidth="1"/>
    <col min="9757" max="9758" width="3.5" style="36" customWidth="1"/>
    <col min="9759" max="9759" width="0" style="36" hidden="1" customWidth="1"/>
    <col min="9760" max="9760" width="3.5" style="36" customWidth="1"/>
    <col min="9761" max="9761" width="0" style="36" hidden="1" customWidth="1"/>
    <col min="9762" max="9768" width="3.5" style="36" customWidth="1"/>
    <col min="9769" max="9769" width="6.3984375" style="36" customWidth="1"/>
    <col min="9770" max="9770" width="4.09765625" style="36" customWidth="1"/>
    <col min="9771" max="9771" width="3" style="36" customWidth="1"/>
    <col min="9772" max="9783" width="0" style="36" hidden="1" customWidth="1"/>
    <col min="9784" max="9784" width="15.8984375" style="36" customWidth="1"/>
    <col min="9785" max="9785" width="17" style="36" customWidth="1"/>
    <col min="9786" max="9804" width="8.09765625" style="36"/>
    <col min="9805" max="9805" width="5.3984375" style="36" customWidth="1"/>
    <col min="9806" max="9983" width="8.09765625" style="36"/>
    <col min="9984" max="9986" width="3.5" style="36" customWidth="1"/>
    <col min="9987" max="9987" width="3.59765625" style="36" customWidth="1"/>
    <col min="9988" max="9988" width="0" style="36" hidden="1" customWidth="1"/>
    <col min="9989" max="9989" width="3.5" style="36" customWidth="1"/>
    <col min="9990" max="9990" width="0" style="36" hidden="1" customWidth="1"/>
    <col min="9991" max="9991" width="3.5" style="36" customWidth="1"/>
    <col min="9992" max="9992" width="0" style="36" hidden="1" customWidth="1"/>
    <col min="9993" max="9994" width="3.5" style="36" customWidth="1"/>
    <col min="9995" max="9995" width="0" style="36" hidden="1" customWidth="1"/>
    <col min="9996" max="9996" width="3.5" style="36" customWidth="1"/>
    <col min="9997" max="9997" width="0" style="36" hidden="1" customWidth="1"/>
    <col min="9998" max="9999" width="3.5" style="36" customWidth="1"/>
    <col min="10000" max="10000" width="0" style="36" hidden="1" customWidth="1"/>
    <col min="10001" max="10001" width="3.5" style="36" customWidth="1"/>
    <col min="10002" max="10002" width="0" style="36" hidden="1" customWidth="1"/>
    <col min="10003" max="10004" width="3.5" style="36" customWidth="1"/>
    <col min="10005" max="10005" width="0" style="36" hidden="1" customWidth="1"/>
    <col min="10006" max="10006" width="3.5" style="36" customWidth="1"/>
    <col min="10007" max="10007" width="0" style="36" hidden="1" customWidth="1"/>
    <col min="10008" max="10009" width="3.5" style="36" customWidth="1"/>
    <col min="10010" max="10010" width="0" style="36" hidden="1" customWidth="1"/>
    <col min="10011" max="10011" width="3.5" style="36" customWidth="1"/>
    <col min="10012" max="10012" width="0" style="36" hidden="1" customWidth="1"/>
    <col min="10013" max="10014" width="3.5" style="36" customWidth="1"/>
    <col min="10015" max="10015" width="0" style="36" hidden="1" customWidth="1"/>
    <col min="10016" max="10016" width="3.5" style="36" customWidth="1"/>
    <col min="10017" max="10017" width="0" style="36" hidden="1" customWidth="1"/>
    <col min="10018" max="10024" width="3.5" style="36" customWidth="1"/>
    <col min="10025" max="10025" width="6.3984375" style="36" customWidth="1"/>
    <col min="10026" max="10026" width="4.09765625" style="36" customWidth="1"/>
    <col min="10027" max="10027" width="3" style="36" customWidth="1"/>
    <col min="10028" max="10039" width="0" style="36" hidden="1" customWidth="1"/>
    <col min="10040" max="10040" width="15.8984375" style="36" customWidth="1"/>
    <col min="10041" max="10041" width="17" style="36" customWidth="1"/>
    <col min="10042" max="10060" width="8.09765625" style="36"/>
    <col min="10061" max="10061" width="5.3984375" style="36" customWidth="1"/>
    <col min="10062" max="10239" width="8.09765625" style="36"/>
    <col min="10240" max="10242" width="3.5" style="36" customWidth="1"/>
    <col min="10243" max="10243" width="3.59765625" style="36" customWidth="1"/>
    <col min="10244" max="10244" width="0" style="36" hidden="1" customWidth="1"/>
    <col min="10245" max="10245" width="3.5" style="36" customWidth="1"/>
    <col min="10246" max="10246" width="0" style="36" hidden="1" customWidth="1"/>
    <col min="10247" max="10247" width="3.5" style="36" customWidth="1"/>
    <col min="10248" max="10248" width="0" style="36" hidden="1" customWidth="1"/>
    <col min="10249" max="10250" width="3.5" style="36" customWidth="1"/>
    <col min="10251" max="10251" width="0" style="36" hidden="1" customWidth="1"/>
    <col min="10252" max="10252" width="3.5" style="36" customWidth="1"/>
    <col min="10253" max="10253" width="0" style="36" hidden="1" customWidth="1"/>
    <col min="10254" max="10255" width="3.5" style="36" customWidth="1"/>
    <col min="10256" max="10256" width="0" style="36" hidden="1" customWidth="1"/>
    <col min="10257" max="10257" width="3.5" style="36" customWidth="1"/>
    <col min="10258" max="10258" width="0" style="36" hidden="1" customWidth="1"/>
    <col min="10259" max="10260" width="3.5" style="36" customWidth="1"/>
    <col min="10261" max="10261" width="0" style="36" hidden="1" customWidth="1"/>
    <col min="10262" max="10262" width="3.5" style="36" customWidth="1"/>
    <col min="10263" max="10263" width="0" style="36" hidden="1" customWidth="1"/>
    <col min="10264" max="10265" width="3.5" style="36" customWidth="1"/>
    <col min="10266" max="10266" width="0" style="36" hidden="1" customWidth="1"/>
    <col min="10267" max="10267" width="3.5" style="36" customWidth="1"/>
    <col min="10268" max="10268" width="0" style="36" hidden="1" customWidth="1"/>
    <col min="10269" max="10270" width="3.5" style="36" customWidth="1"/>
    <col min="10271" max="10271" width="0" style="36" hidden="1" customWidth="1"/>
    <col min="10272" max="10272" width="3.5" style="36" customWidth="1"/>
    <col min="10273" max="10273" width="0" style="36" hidden="1" customWidth="1"/>
    <col min="10274" max="10280" width="3.5" style="36" customWidth="1"/>
    <col min="10281" max="10281" width="6.3984375" style="36" customWidth="1"/>
    <col min="10282" max="10282" width="4.09765625" style="36" customWidth="1"/>
    <col min="10283" max="10283" width="3" style="36" customWidth="1"/>
    <col min="10284" max="10295" width="0" style="36" hidden="1" customWidth="1"/>
    <col min="10296" max="10296" width="15.8984375" style="36" customWidth="1"/>
    <col min="10297" max="10297" width="17" style="36" customWidth="1"/>
    <col min="10298" max="10316" width="8.09765625" style="36"/>
    <col min="10317" max="10317" width="5.3984375" style="36" customWidth="1"/>
    <col min="10318" max="10495" width="8.09765625" style="36"/>
    <col min="10496" max="10498" width="3.5" style="36" customWidth="1"/>
    <col min="10499" max="10499" width="3.59765625" style="36" customWidth="1"/>
    <col min="10500" max="10500" width="0" style="36" hidden="1" customWidth="1"/>
    <col min="10501" max="10501" width="3.5" style="36" customWidth="1"/>
    <col min="10502" max="10502" width="0" style="36" hidden="1" customWidth="1"/>
    <col min="10503" max="10503" width="3.5" style="36" customWidth="1"/>
    <col min="10504" max="10504" width="0" style="36" hidden="1" customWidth="1"/>
    <col min="10505" max="10506" width="3.5" style="36" customWidth="1"/>
    <col min="10507" max="10507" width="0" style="36" hidden="1" customWidth="1"/>
    <col min="10508" max="10508" width="3.5" style="36" customWidth="1"/>
    <col min="10509" max="10509" width="0" style="36" hidden="1" customWidth="1"/>
    <col min="10510" max="10511" width="3.5" style="36" customWidth="1"/>
    <col min="10512" max="10512" width="0" style="36" hidden="1" customWidth="1"/>
    <col min="10513" max="10513" width="3.5" style="36" customWidth="1"/>
    <col min="10514" max="10514" width="0" style="36" hidden="1" customWidth="1"/>
    <col min="10515" max="10516" width="3.5" style="36" customWidth="1"/>
    <col min="10517" max="10517" width="0" style="36" hidden="1" customWidth="1"/>
    <col min="10518" max="10518" width="3.5" style="36" customWidth="1"/>
    <col min="10519" max="10519" width="0" style="36" hidden="1" customWidth="1"/>
    <col min="10520" max="10521" width="3.5" style="36" customWidth="1"/>
    <col min="10522" max="10522" width="0" style="36" hidden="1" customWidth="1"/>
    <col min="10523" max="10523" width="3.5" style="36" customWidth="1"/>
    <col min="10524" max="10524" width="0" style="36" hidden="1" customWidth="1"/>
    <col min="10525" max="10526" width="3.5" style="36" customWidth="1"/>
    <col min="10527" max="10527" width="0" style="36" hidden="1" customWidth="1"/>
    <col min="10528" max="10528" width="3.5" style="36" customWidth="1"/>
    <col min="10529" max="10529" width="0" style="36" hidden="1" customWidth="1"/>
    <col min="10530" max="10536" width="3.5" style="36" customWidth="1"/>
    <col min="10537" max="10537" width="6.3984375" style="36" customWidth="1"/>
    <col min="10538" max="10538" width="4.09765625" style="36" customWidth="1"/>
    <col min="10539" max="10539" width="3" style="36" customWidth="1"/>
    <col min="10540" max="10551" width="0" style="36" hidden="1" customWidth="1"/>
    <col min="10552" max="10552" width="15.8984375" style="36" customWidth="1"/>
    <col min="10553" max="10553" width="17" style="36" customWidth="1"/>
    <col min="10554" max="10572" width="8.09765625" style="36"/>
    <col min="10573" max="10573" width="5.3984375" style="36" customWidth="1"/>
    <col min="10574" max="10751" width="8.09765625" style="36"/>
    <col min="10752" max="10754" width="3.5" style="36" customWidth="1"/>
    <col min="10755" max="10755" width="3.59765625" style="36" customWidth="1"/>
    <col min="10756" max="10756" width="0" style="36" hidden="1" customWidth="1"/>
    <col min="10757" max="10757" width="3.5" style="36" customWidth="1"/>
    <col min="10758" max="10758" width="0" style="36" hidden="1" customWidth="1"/>
    <col min="10759" max="10759" width="3.5" style="36" customWidth="1"/>
    <col min="10760" max="10760" width="0" style="36" hidden="1" customWidth="1"/>
    <col min="10761" max="10762" width="3.5" style="36" customWidth="1"/>
    <col min="10763" max="10763" width="0" style="36" hidden="1" customWidth="1"/>
    <col min="10764" max="10764" width="3.5" style="36" customWidth="1"/>
    <col min="10765" max="10765" width="0" style="36" hidden="1" customWidth="1"/>
    <col min="10766" max="10767" width="3.5" style="36" customWidth="1"/>
    <col min="10768" max="10768" width="0" style="36" hidden="1" customWidth="1"/>
    <col min="10769" max="10769" width="3.5" style="36" customWidth="1"/>
    <col min="10770" max="10770" width="0" style="36" hidden="1" customWidth="1"/>
    <col min="10771" max="10772" width="3.5" style="36" customWidth="1"/>
    <col min="10773" max="10773" width="0" style="36" hidden="1" customWidth="1"/>
    <col min="10774" max="10774" width="3.5" style="36" customWidth="1"/>
    <col min="10775" max="10775" width="0" style="36" hidden="1" customWidth="1"/>
    <col min="10776" max="10777" width="3.5" style="36" customWidth="1"/>
    <col min="10778" max="10778" width="0" style="36" hidden="1" customWidth="1"/>
    <col min="10779" max="10779" width="3.5" style="36" customWidth="1"/>
    <col min="10780" max="10780" width="0" style="36" hidden="1" customWidth="1"/>
    <col min="10781" max="10782" width="3.5" style="36" customWidth="1"/>
    <col min="10783" max="10783" width="0" style="36" hidden="1" customWidth="1"/>
    <col min="10784" max="10784" width="3.5" style="36" customWidth="1"/>
    <col min="10785" max="10785" width="0" style="36" hidden="1" customWidth="1"/>
    <col min="10786" max="10792" width="3.5" style="36" customWidth="1"/>
    <col min="10793" max="10793" width="6.3984375" style="36" customWidth="1"/>
    <col min="10794" max="10794" width="4.09765625" style="36" customWidth="1"/>
    <col min="10795" max="10795" width="3" style="36" customWidth="1"/>
    <col min="10796" max="10807" width="0" style="36" hidden="1" customWidth="1"/>
    <col min="10808" max="10808" width="15.8984375" style="36" customWidth="1"/>
    <col min="10809" max="10809" width="17" style="36" customWidth="1"/>
    <col min="10810" max="10828" width="8.09765625" style="36"/>
    <col min="10829" max="10829" width="5.3984375" style="36" customWidth="1"/>
    <col min="10830" max="11007" width="8.09765625" style="36"/>
    <col min="11008" max="11010" width="3.5" style="36" customWidth="1"/>
    <col min="11011" max="11011" width="3.59765625" style="36" customWidth="1"/>
    <col min="11012" max="11012" width="0" style="36" hidden="1" customWidth="1"/>
    <col min="11013" max="11013" width="3.5" style="36" customWidth="1"/>
    <col min="11014" max="11014" width="0" style="36" hidden="1" customWidth="1"/>
    <col min="11015" max="11015" width="3.5" style="36" customWidth="1"/>
    <col min="11016" max="11016" width="0" style="36" hidden="1" customWidth="1"/>
    <col min="11017" max="11018" width="3.5" style="36" customWidth="1"/>
    <col min="11019" max="11019" width="0" style="36" hidden="1" customWidth="1"/>
    <col min="11020" max="11020" width="3.5" style="36" customWidth="1"/>
    <col min="11021" max="11021" width="0" style="36" hidden="1" customWidth="1"/>
    <col min="11022" max="11023" width="3.5" style="36" customWidth="1"/>
    <col min="11024" max="11024" width="0" style="36" hidden="1" customWidth="1"/>
    <col min="11025" max="11025" width="3.5" style="36" customWidth="1"/>
    <col min="11026" max="11026" width="0" style="36" hidden="1" customWidth="1"/>
    <col min="11027" max="11028" width="3.5" style="36" customWidth="1"/>
    <col min="11029" max="11029" width="0" style="36" hidden="1" customWidth="1"/>
    <col min="11030" max="11030" width="3.5" style="36" customWidth="1"/>
    <col min="11031" max="11031" width="0" style="36" hidden="1" customWidth="1"/>
    <col min="11032" max="11033" width="3.5" style="36" customWidth="1"/>
    <col min="11034" max="11034" width="0" style="36" hidden="1" customWidth="1"/>
    <col min="11035" max="11035" width="3.5" style="36" customWidth="1"/>
    <col min="11036" max="11036" width="0" style="36" hidden="1" customWidth="1"/>
    <col min="11037" max="11038" width="3.5" style="36" customWidth="1"/>
    <col min="11039" max="11039" width="0" style="36" hidden="1" customWidth="1"/>
    <col min="11040" max="11040" width="3.5" style="36" customWidth="1"/>
    <col min="11041" max="11041" width="0" style="36" hidden="1" customWidth="1"/>
    <col min="11042" max="11048" width="3.5" style="36" customWidth="1"/>
    <col min="11049" max="11049" width="6.3984375" style="36" customWidth="1"/>
    <col min="11050" max="11050" width="4.09765625" style="36" customWidth="1"/>
    <col min="11051" max="11051" width="3" style="36" customWidth="1"/>
    <col min="11052" max="11063" width="0" style="36" hidden="1" customWidth="1"/>
    <col min="11064" max="11064" width="15.8984375" style="36" customWidth="1"/>
    <col min="11065" max="11065" width="17" style="36" customWidth="1"/>
    <col min="11066" max="11084" width="8.09765625" style="36"/>
    <col min="11085" max="11085" width="5.3984375" style="36" customWidth="1"/>
    <col min="11086" max="11263" width="8.09765625" style="36"/>
    <col min="11264" max="11266" width="3.5" style="36" customWidth="1"/>
    <col min="11267" max="11267" width="3.59765625" style="36" customWidth="1"/>
    <col min="11268" max="11268" width="0" style="36" hidden="1" customWidth="1"/>
    <col min="11269" max="11269" width="3.5" style="36" customWidth="1"/>
    <col min="11270" max="11270" width="0" style="36" hidden="1" customWidth="1"/>
    <col min="11271" max="11271" width="3.5" style="36" customWidth="1"/>
    <col min="11272" max="11272" width="0" style="36" hidden="1" customWidth="1"/>
    <col min="11273" max="11274" width="3.5" style="36" customWidth="1"/>
    <col min="11275" max="11275" width="0" style="36" hidden="1" customWidth="1"/>
    <col min="11276" max="11276" width="3.5" style="36" customWidth="1"/>
    <col min="11277" max="11277" width="0" style="36" hidden="1" customWidth="1"/>
    <col min="11278" max="11279" width="3.5" style="36" customWidth="1"/>
    <col min="11280" max="11280" width="0" style="36" hidden="1" customWidth="1"/>
    <col min="11281" max="11281" width="3.5" style="36" customWidth="1"/>
    <col min="11282" max="11282" width="0" style="36" hidden="1" customWidth="1"/>
    <col min="11283" max="11284" width="3.5" style="36" customWidth="1"/>
    <col min="11285" max="11285" width="0" style="36" hidden="1" customWidth="1"/>
    <col min="11286" max="11286" width="3.5" style="36" customWidth="1"/>
    <col min="11287" max="11287" width="0" style="36" hidden="1" customWidth="1"/>
    <col min="11288" max="11289" width="3.5" style="36" customWidth="1"/>
    <col min="11290" max="11290" width="0" style="36" hidden="1" customWidth="1"/>
    <col min="11291" max="11291" width="3.5" style="36" customWidth="1"/>
    <col min="11292" max="11292" width="0" style="36" hidden="1" customWidth="1"/>
    <col min="11293" max="11294" width="3.5" style="36" customWidth="1"/>
    <col min="11295" max="11295" width="0" style="36" hidden="1" customWidth="1"/>
    <col min="11296" max="11296" width="3.5" style="36" customWidth="1"/>
    <col min="11297" max="11297" width="0" style="36" hidden="1" customWidth="1"/>
    <col min="11298" max="11304" width="3.5" style="36" customWidth="1"/>
    <col min="11305" max="11305" width="6.3984375" style="36" customWidth="1"/>
    <col min="11306" max="11306" width="4.09765625" style="36" customWidth="1"/>
    <col min="11307" max="11307" width="3" style="36" customWidth="1"/>
    <col min="11308" max="11319" width="0" style="36" hidden="1" customWidth="1"/>
    <col min="11320" max="11320" width="15.8984375" style="36" customWidth="1"/>
    <col min="11321" max="11321" width="17" style="36" customWidth="1"/>
    <col min="11322" max="11340" width="8.09765625" style="36"/>
    <col min="11341" max="11341" width="5.3984375" style="36" customWidth="1"/>
    <col min="11342" max="11519" width="8.09765625" style="36"/>
    <col min="11520" max="11522" width="3.5" style="36" customWidth="1"/>
    <col min="11523" max="11523" width="3.59765625" style="36" customWidth="1"/>
    <col min="11524" max="11524" width="0" style="36" hidden="1" customWidth="1"/>
    <col min="11525" max="11525" width="3.5" style="36" customWidth="1"/>
    <col min="11526" max="11526" width="0" style="36" hidden="1" customWidth="1"/>
    <col min="11527" max="11527" width="3.5" style="36" customWidth="1"/>
    <col min="11528" max="11528" width="0" style="36" hidden="1" customWidth="1"/>
    <col min="11529" max="11530" width="3.5" style="36" customWidth="1"/>
    <col min="11531" max="11531" width="0" style="36" hidden="1" customWidth="1"/>
    <col min="11532" max="11532" width="3.5" style="36" customWidth="1"/>
    <col min="11533" max="11533" width="0" style="36" hidden="1" customWidth="1"/>
    <col min="11534" max="11535" width="3.5" style="36" customWidth="1"/>
    <col min="11536" max="11536" width="0" style="36" hidden="1" customWidth="1"/>
    <col min="11537" max="11537" width="3.5" style="36" customWidth="1"/>
    <col min="11538" max="11538" width="0" style="36" hidden="1" customWidth="1"/>
    <col min="11539" max="11540" width="3.5" style="36" customWidth="1"/>
    <col min="11541" max="11541" width="0" style="36" hidden="1" customWidth="1"/>
    <col min="11542" max="11542" width="3.5" style="36" customWidth="1"/>
    <col min="11543" max="11543" width="0" style="36" hidden="1" customWidth="1"/>
    <col min="11544" max="11545" width="3.5" style="36" customWidth="1"/>
    <col min="11546" max="11546" width="0" style="36" hidden="1" customWidth="1"/>
    <col min="11547" max="11547" width="3.5" style="36" customWidth="1"/>
    <col min="11548" max="11548" width="0" style="36" hidden="1" customWidth="1"/>
    <col min="11549" max="11550" width="3.5" style="36" customWidth="1"/>
    <col min="11551" max="11551" width="0" style="36" hidden="1" customWidth="1"/>
    <col min="11552" max="11552" width="3.5" style="36" customWidth="1"/>
    <col min="11553" max="11553" width="0" style="36" hidden="1" customWidth="1"/>
    <col min="11554" max="11560" width="3.5" style="36" customWidth="1"/>
    <col min="11561" max="11561" width="6.3984375" style="36" customWidth="1"/>
    <col min="11562" max="11562" width="4.09765625" style="36" customWidth="1"/>
    <col min="11563" max="11563" width="3" style="36" customWidth="1"/>
    <col min="11564" max="11575" width="0" style="36" hidden="1" customWidth="1"/>
    <col min="11576" max="11576" width="15.8984375" style="36" customWidth="1"/>
    <col min="11577" max="11577" width="17" style="36" customWidth="1"/>
    <col min="11578" max="11596" width="8.09765625" style="36"/>
    <col min="11597" max="11597" width="5.3984375" style="36" customWidth="1"/>
    <col min="11598" max="11775" width="8.09765625" style="36"/>
    <col min="11776" max="11778" width="3.5" style="36" customWidth="1"/>
    <col min="11779" max="11779" width="3.59765625" style="36" customWidth="1"/>
    <col min="11780" max="11780" width="0" style="36" hidden="1" customWidth="1"/>
    <col min="11781" max="11781" width="3.5" style="36" customWidth="1"/>
    <col min="11782" max="11782" width="0" style="36" hidden="1" customWidth="1"/>
    <col min="11783" max="11783" width="3.5" style="36" customWidth="1"/>
    <col min="11784" max="11784" width="0" style="36" hidden="1" customWidth="1"/>
    <col min="11785" max="11786" width="3.5" style="36" customWidth="1"/>
    <col min="11787" max="11787" width="0" style="36" hidden="1" customWidth="1"/>
    <col min="11788" max="11788" width="3.5" style="36" customWidth="1"/>
    <col min="11789" max="11789" width="0" style="36" hidden="1" customWidth="1"/>
    <col min="11790" max="11791" width="3.5" style="36" customWidth="1"/>
    <col min="11792" max="11792" width="0" style="36" hidden="1" customWidth="1"/>
    <col min="11793" max="11793" width="3.5" style="36" customWidth="1"/>
    <col min="11794" max="11794" width="0" style="36" hidden="1" customWidth="1"/>
    <col min="11795" max="11796" width="3.5" style="36" customWidth="1"/>
    <col min="11797" max="11797" width="0" style="36" hidden="1" customWidth="1"/>
    <col min="11798" max="11798" width="3.5" style="36" customWidth="1"/>
    <col min="11799" max="11799" width="0" style="36" hidden="1" customWidth="1"/>
    <col min="11800" max="11801" width="3.5" style="36" customWidth="1"/>
    <col min="11802" max="11802" width="0" style="36" hidden="1" customWidth="1"/>
    <col min="11803" max="11803" width="3.5" style="36" customWidth="1"/>
    <col min="11804" max="11804" width="0" style="36" hidden="1" customWidth="1"/>
    <col min="11805" max="11806" width="3.5" style="36" customWidth="1"/>
    <col min="11807" max="11807" width="0" style="36" hidden="1" customWidth="1"/>
    <col min="11808" max="11808" width="3.5" style="36" customWidth="1"/>
    <col min="11809" max="11809" width="0" style="36" hidden="1" customWidth="1"/>
    <col min="11810" max="11816" width="3.5" style="36" customWidth="1"/>
    <col min="11817" max="11817" width="6.3984375" style="36" customWidth="1"/>
    <col min="11818" max="11818" width="4.09765625" style="36" customWidth="1"/>
    <col min="11819" max="11819" width="3" style="36" customWidth="1"/>
    <col min="11820" max="11831" width="0" style="36" hidden="1" customWidth="1"/>
    <col min="11832" max="11832" width="15.8984375" style="36" customWidth="1"/>
    <col min="11833" max="11833" width="17" style="36" customWidth="1"/>
    <col min="11834" max="11852" width="8.09765625" style="36"/>
    <col min="11853" max="11853" width="5.3984375" style="36" customWidth="1"/>
    <col min="11854" max="12031" width="8.09765625" style="36"/>
    <col min="12032" max="12034" width="3.5" style="36" customWidth="1"/>
    <col min="12035" max="12035" width="3.59765625" style="36" customWidth="1"/>
    <col min="12036" max="12036" width="0" style="36" hidden="1" customWidth="1"/>
    <col min="12037" max="12037" width="3.5" style="36" customWidth="1"/>
    <col min="12038" max="12038" width="0" style="36" hidden="1" customWidth="1"/>
    <col min="12039" max="12039" width="3.5" style="36" customWidth="1"/>
    <col min="12040" max="12040" width="0" style="36" hidden="1" customWidth="1"/>
    <col min="12041" max="12042" width="3.5" style="36" customWidth="1"/>
    <col min="12043" max="12043" width="0" style="36" hidden="1" customWidth="1"/>
    <col min="12044" max="12044" width="3.5" style="36" customWidth="1"/>
    <col min="12045" max="12045" width="0" style="36" hidden="1" customWidth="1"/>
    <col min="12046" max="12047" width="3.5" style="36" customWidth="1"/>
    <col min="12048" max="12048" width="0" style="36" hidden="1" customWidth="1"/>
    <col min="12049" max="12049" width="3.5" style="36" customWidth="1"/>
    <col min="12050" max="12050" width="0" style="36" hidden="1" customWidth="1"/>
    <col min="12051" max="12052" width="3.5" style="36" customWidth="1"/>
    <col min="12053" max="12053" width="0" style="36" hidden="1" customWidth="1"/>
    <col min="12054" max="12054" width="3.5" style="36" customWidth="1"/>
    <col min="12055" max="12055" width="0" style="36" hidden="1" customWidth="1"/>
    <col min="12056" max="12057" width="3.5" style="36" customWidth="1"/>
    <col min="12058" max="12058" width="0" style="36" hidden="1" customWidth="1"/>
    <col min="12059" max="12059" width="3.5" style="36" customWidth="1"/>
    <col min="12060" max="12060" width="0" style="36" hidden="1" customWidth="1"/>
    <col min="12061" max="12062" width="3.5" style="36" customWidth="1"/>
    <col min="12063" max="12063" width="0" style="36" hidden="1" customWidth="1"/>
    <col min="12064" max="12064" width="3.5" style="36" customWidth="1"/>
    <col min="12065" max="12065" width="0" style="36" hidden="1" customWidth="1"/>
    <col min="12066" max="12072" width="3.5" style="36" customWidth="1"/>
    <col min="12073" max="12073" width="6.3984375" style="36" customWidth="1"/>
    <col min="12074" max="12074" width="4.09765625" style="36" customWidth="1"/>
    <col min="12075" max="12075" width="3" style="36" customWidth="1"/>
    <col min="12076" max="12087" width="0" style="36" hidden="1" customWidth="1"/>
    <col min="12088" max="12088" width="15.8984375" style="36" customWidth="1"/>
    <col min="12089" max="12089" width="17" style="36" customWidth="1"/>
    <col min="12090" max="12108" width="8.09765625" style="36"/>
    <col min="12109" max="12109" width="5.3984375" style="36" customWidth="1"/>
    <col min="12110" max="12287" width="8.09765625" style="36"/>
    <col min="12288" max="12290" width="3.5" style="36" customWidth="1"/>
    <col min="12291" max="12291" width="3.59765625" style="36" customWidth="1"/>
    <col min="12292" max="12292" width="0" style="36" hidden="1" customWidth="1"/>
    <col min="12293" max="12293" width="3.5" style="36" customWidth="1"/>
    <col min="12294" max="12294" width="0" style="36" hidden="1" customWidth="1"/>
    <col min="12295" max="12295" width="3.5" style="36" customWidth="1"/>
    <col min="12296" max="12296" width="0" style="36" hidden="1" customWidth="1"/>
    <col min="12297" max="12298" width="3.5" style="36" customWidth="1"/>
    <col min="12299" max="12299" width="0" style="36" hidden="1" customWidth="1"/>
    <col min="12300" max="12300" width="3.5" style="36" customWidth="1"/>
    <col min="12301" max="12301" width="0" style="36" hidden="1" customWidth="1"/>
    <col min="12302" max="12303" width="3.5" style="36" customWidth="1"/>
    <col min="12304" max="12304" width="0" style="36" hidden="1" customWidth="1"/>
    <col min="12305" max="12305" width="3.5" style="36" customWidth="1"/>
    <col min="12306" max="12306" width="0" style="36" hidden="1" customWidth="1"/>
    <col min="12307" max="12308" width="3.5" style="36" customWidth="1"/>
    <col min="12309" max="12309" width="0" style="36" hidden="1" customWidth="1"/>
    <col min="12310" max="12310" width="3.5" style="36" customWidth="1"/>
    <col min="12311" max="12311" width="0" style="36" hidden="1" customWidth="1"/>
    <col min="12312" max="12313" width="3.5" style="36" customWidth="1"/>
    <col min="12314" max="12314" width="0" style="36" hidden="1" customWidth="1"/>
    <col min="12315" max="12315" width="3.5" style="36" customWidth="1"/>
    <col min="12316" max="12316" width="0" style="36" hidden="1" customWidth="1"/>
    <col min="12317" max="12318" width="3.5" style="36" customWidth="1"/>
    <col min="12319" max="12319" width="0" style="36" hidden="1" customWidth="1"/>
    <col min="12320" max="12320" width="3.5" style="36" customWidth="1"/>
    <col min="12321" max="12321" width="0" style="36" hidden="1" customWidth="1"/>
    <col min="12322" max="12328" width="3.5" style="36" customWidth="1"/>
    <col min="12329" max="12329" width="6.3984375" style="36" customWidth="1"/>
    <col min="12330" max="12330" width="4.09765625" style="36" customWidth="1"/>
    <col min="12331" max="12331" width="3" style="36" customWidth="1"/>
    <col min="12332" max="12343" width="0" style="36" hidden="1" customWidth="1"/>
    <col min="12344" max="12344" width="15.8984375" style="36" customWidth="1"/>
    <col min="12345" max="12345" width="17" style="36" customWidth="1"/>
    <col min="12346" max="12364" width="8.09765625" style="36"/>
    <col min="12365" max="12365" width="5.3984375" style="36" customWidth="1"/>
    <col min="12366" max="12543" width="8.09765625" style="36"/>
    <col min="12544" max="12546" width="3.5" style="36" customWidth="1"/>
    <col min="12547" max="12547" width="3.59765625" style="36" customWidth="1"/>
    <col min="12548" max="12548" width="0" style="36" hidden="1" customWidth="1"/>
    <col min="12549" max="12549" width="3.5" style="36" customWidth="1"/>
    <col min="12550" max="12550" width="0" style="36" hidden="1" customWidth="1"/>
    <col min="12551" max="12551" width="3.5" style="36" customWidth="1"/>
    <col min="12552" max="12552" width="0" style="36" hidden="1" customWidth="1"/>
    <col min="12553" max="12554" width="3.5" style="36" customWidth="1"/>
    <col min="12555" max="12555" width="0" style="36" hidden="1" customWidth="1"/>
    <col min="12556" max="12556" width="3.5" style="36" customWidth="1"/>
    <col min="12557" max="12557" width="0" style="36" hidden="1" customWidth="1"/>
    <col min="12558" max="12559" width="3.5" style="36" customWidth="1"/>
    <col min="12560" max="12560" width="0" style="36" hidden="1" customWidth="1"/>
    <col min="12561" max="12561" width="3.5" style="36" customWidth="1"/>
    <col min="12562" max="12562" width="0" style="36" hidden="1" customWidth="1"/>
    <col min="12563" max="12564" width="3.5" style="36" customWidth="1"/>
    <col min="12565" max="12565" width="0" style="36" hidden="1" customWidth="1"/>
    <col min="12566" max="12566" width="3.5" style="36" customWidth="1"/>
    <col min="12567" max="12567" width="0" style="36" hidden="1" customWidth="1"/>
    <col min="12568" max="12569" width="3.5" style="36" customWidth="1"/>
    <col min="12570" max="12570" width="0" style="36" hidden="1" customWidth="1"/>
    <col min="12571" max="12571" width="3.5" style="36" customWidth="1"/>
    <col min="12572" max="12572" width="0" style="36" hidden="1" customWidth="1"/>
    <col min="12573" max="12574" width="3.5" style="36" customWidth="1"/>
    <col min="12575" max="12575" width="0" style="36" hidden="1" customWidth="1"/>
    <col min="12576" max="12576" width="3.5" style="36" customWidth="1"/>
    <col min="12577" max="12577" width="0" style="36" hidden="1" customWidth="1"/>
    <col min="12578" max="12584" width="3.5" style="36" customWidth="1"/>
    <col min="12585" max="12585" width="6.3984375" style="36" customWidth="1"/>
    <col min="12586" max="12586" width="4.09765625" style="36" customWidth="1"/>
    <col min="12587" max="12587" width="3" style="36" customWidth="1"/>
    <col min="12588" max="12599" width="0" style="36" hidden="1" customWidth="1"/>
    <col min="12600" max="12600" width="15.8984375" style="36" customWidth="1"/>
    <col min="12601" max="12601" width="17" style="36" customWidth="1"/>
    <col min="12602" max="12620" width="8.09765625" style="36"/>
    <col min="12621" max="12621" width="5.3984375" style="36" customWidth="1"/>
    <col min="12622" max="12799" width="8.09765625" style="36"/>
    <col min="12800" max="12802" width="3.5" style="36" customWidth="1"/>
    <col min="12803" max="12803" width="3.59765625" style="36" customWidth="1"/>
    <col min="12804" max="12804" width="0" style="36" hidden="1" customWidth="1"/>
    <col min="12805" max="12805" width="3.5" style="36" customWidth="1"/>
    <col min="12806" max="12806" width="0" style="36" hidden="1" customWidth="1"/>
    <col min="12807" max="12807" width="3.5" style="36" customWidth="1"/>
    <col min="12808" max="12808" width="0" style="36" hidden="1" customWidth="1"/>
    <col min="12809" max="12810" width="3.5" style="36" customWidth="1"/>
    <col min="12811" max="12811" width="0" style="36" hidden="1" customWidth="1"/>
    <col min="12812" max="12812" width="3.5" style="36" customWidth="1"/>
    <col min="12813" max="12813" width="0" style="36" hidden="1" customWidth="1"/>
    <col min="12814" max="12815" width="3.5" style="36" customWidth="1"/>
    <col min="12816" max="12816" width="0" style="36" hidden="1" customWidth="1"/>
    <col min="12817" max="12817" width="3.5" style="36" customWidth="1"/>
    <col min="12818" max="12818" width="0" style="36" hidden="1" customWidth="1"/>
    <col min="12819" max="12820" width="3.5" style="36" customWidth="1"/>
    <col min="12821" max="12821" width="0" style="36" hidden="1" customWidth="1"/>
    <col min="12822" max="12822" width="3.5" style="36" customWidth="1"/>
    <col min="12823" max="12823" width="0" style="36" hidden="1" customWidth="1"/>
    <col min="12824" max="12825" width="3.5" style="36" customWidth="1"/>
    <col min="12826" max="12826" width="0" style="36" hidden="1" customWidth="1"/>
    <col min="12827" max="12827" width="3.5" style="36" customWidth="1"/>
    <col min="12828" max="12828" width="0" style="36" hidden="1" customWidth="1"/>
    <col min="12829" max="12830" width="3.5" style="36" customWidth="1"/>
    <col min="12831" max="12831" width="0" style="36" hidden="1" customWidth="1"/>
    <col min="12832" max="12832" width="3.5" style="36" customWidth="1"/>
    <col min="12833" max="12833" width="0" style="36" hidden="1" customWidth="1"/>
    <col min="12834" max="12840" width="3.5" style="36" customWidth="1"/>
    <col min="12841" max="12841" width="6.3984375" style="36" customWidth="1"/>
    <col min="12842" max="12842" width="4.09765625" style="36" customWidth="1"/>
    <col min="12843" max="12843" width="3" style="36" customWidth="1"/>
    <col min="12844" max="12855" width="0" style="36" hidden="1" customWidth="1"/>
    <col min="12856" max="12856" width="15.8984375" style="36" customWidth="1"/>
    <col min="12857" max="12857" width="17" style="36" customWidth="1"/>
    <col min="12858" max="12876" width="8.09765625" style="36"/>
    <col min="12877" max="12877" width="5.3984375" style="36" customWidth="1"/>
    <col min="12878" max="13055" width="8.09765625" style="36"/>
    <col min="13056" max="13058" width="3.5" style="36" customWidth="1"/>
    <col min="13059" max="13059" width="3.59765625" style="36" customWidth="1"/>
    <col min="13060" max="13060" width="0" style="36" hidden="1" customWidth="1"/>
    <col min="13061" max="13061" width="3.5" style="36" customWidth="1"/>
    <col min="13062" max="13062" width="0" style="36" hidden="1" customWidth="1"/>
    <col min="13063" max="13063" width="3.5" style="36" customWidth="1"/>
    <col min="13064" max="13064" width="0" style="36" hidden="1" customWidth="1"/>
    <col min="13065" max="13066" width="3.5" style="36" customWidth="1"/>
    <col min="13067" max="13067" width="0" style="36" hidden="1" customWidth="1"/>
    <col min="13068" max="13068" width="3.5" style="36" customWidth="1"/>
    <col min="13069" max="13069" width="0" style="36" hidden="1" customWidth="1"/>
    <col min="13070" max="13071" width="3.5" style="36" customWidth="1"/>
    <col min="13072" max="13072" width="0" style="36" hidden="1" customWidth="1"/>
    <col min="13073" max="13073" width="3.5" style="36" customWidth="1"/>
    <col min="13074" max="13074" width="0" style="36" hidden="1" customWidth="1"/>
    <col min="13075" max="13076" width="3.5" style="36" customWidth="1"/>
    <col min="13077" max="13077" width="0" style="36" hidden="1" customWidth="1"/>
    <col min="13078" max="13078" width="3.5" style="36" customWidth="1"/>
    <col min="13079" max="13079" width="0" style="36" hidden="1" customWidth="1"/>
    <col min="13080" max="13081" width="3.5" style="36" customWidth="1"/>
    <col min="13082" max="13082" width="0" style="36" hidden="1" customWidth="1"/>
    <col min="13083" max="13083" width="3.5" style="36" customWidth="1"/>
    <col min="13084" max="13084" width="0" style="36" hidden="1" customWidth="1"/>
    <col min="13085" max="13086" width="3.5" style="36" customWidth="1"/>
    <col min="13087" max="13087" width="0" style="36" hidden="1" customWidth="1"/>
    <col min="13088" max="13088" width="3.5" style="36" customWidth="1"/>
    <col min="13089" max="13089" width="0" style="36" hidden="1" customWidth="1"/>
    <col min="13090" max="13096" width="3.5" style="36" customWidth="1"/>
    <col min="13097" max="13097" width="6.3984375" style="36" customWidth="1"/>
    <col min="13098" max="13098" width="4.09765625" style="36" customWidth="1"/>
    <col min="13099" max="13099" width="3" style="36" customWidth="1"/>
    <col min="13100" max="13111" width="0" style="36" hidden="1" customWidth="1"/>
    <col min="13112" max="13112" width="15.8984375" style="36" customWidth="1"/>
    <col min="13113" max="13113" width="17" style="36" customWidth="1"/>
    <col min="13114" max="13132" width="8.09765625" style="36"/>
    <col min="13133" max="13133" width="5.3984375" style="36" customWidth="1"/>
    <col min="13134" max="13311" width="8.09765625" style="36"/>
    <col min="13312" max="13314" width="3.5" style="36" customWidth="1"/>
    <col min="13315" max="13315" width="3.59765625" style="36" customWidth="1"/>
    <col min="13316" max="13316" width="0" style="36" hidden="1" customWidth="1"/>
    <col min="13317" max="13317" width="3.5" style="36" customWidth="1"/>
    <col min="13318" max="13318" width="0" style="36" hidden="1" customWidth="1"/>
    <col min="13319" max="13319" width="3.5" style="36" customWidth="1"/>
    <col min="13320" max="13320" width="0" style="36" hidden="1" customWidth="1"/>
    <col min="13321" max="13322" width="3.5" style="36" customWidth="1"/>
    <col min="13323" max="13323" width="0" style="36" hidden="1" customWidth="1"/>
    <col min="13324" max="13324" width="3.5" style="36" customWidth="1"/>
    <col min="13325" max="13325" width="0" style="36" hidden="1" customWidth="1"/>
    <col min="13326" max="13327" width="3.5" style="36" customWidth="1"/>
    <col min="13328" max="13328" width="0" style="36" hidden="1" customWidth="1"/>
    <col min="13329" max="13329" width="3.5" style="36" customWidth="1"/>
    <col min="13330" max="13330" width="0" style="36" hidden="1" customWidth="1"/>
    <col min="13331" max="13332" width="3.5" style="36" customWidth="1"/>
    <col min="13333" max="13333" width="0" style="36" hidden="1" customWidth="1"/>
    <col min="13334" max="13334" width="3.5" style="36" customWidth="1"/>
    <col min="13335" max="13335" width="0" style="36" hidden="1" customWidth="1"/>
    <col min="13336" max="13337" width="3.5" style="36" customWidth="1"/>
    <col min="13338" max="13338" width="0" style="36" hidden="1" customWidth="1"/>
    <col min="13339" max="13339" width="3.5" style="36" customWidth="1"/>
    <col min="13340" max="13340" width="0" style="36" hidden="1" customWidth="1"/>
    <col min="13341" max="13342" width="3.5" style="36" customWidth="1"/>
    <col min="13343" max="13343" width="0" style="36" hidden="1" customWidth="1"/>
    <col min="13344" max="13344" width="3.5" style="36" customWidth="1"/>
    <col min="13345" max="13345" width="0" style="36" hidden="1" customWidth="1"/>
    <col min="13346" max="13352" width="3.5" style="36" customWidth="1"/>
    <col min="13353" max="13353" width="6.3984375" style="36" customWidth="1"/>
    <col min="13354" max="13354" width="4.09765625" style="36" customWidth="1"/>
    <col min="13355" max="13355" width="3" style="36" customWidth="1"/>
    <col min="13356" max="13367" width="0" style="36" hidden="1" customWidth="1"/>
    <col min="13368" max="13368" width="15.8984375" style="36" customWidth="1"/>
    <col min="13369" max="13369" width="17" style="36" customWidth="1"/>
    <col min="13370" max="13388" width="8.09765625" style="36"/>
    <col min="13389" max="13389" width="5.3984375" style="36" customWidth="1"/>
    <col min="13390" max="13567" width="8.09765625" style="36"/>
    <col min="13568" max="13570" width="3.5" style="36" customWidth="1"/>
    <col min="13571" max="13571" width="3.59765625" style="36" customWidth="1"/>
    <col min="13572" max="13572" width="0" style="36" hidden="1" customWidth="1"/>
    <col min="13573" max="13573" width="3.5" style="36" customWidth="1"/>
    <col min="13574" max="13574" width="0" style="36" hidden="1" customWidth="1"/>
    <col min="13575" max="13575" width="3.5" style="36" customWidth="1"/>
    <col min="13576" max="13576" width="0" style="36" hidden="1" customWidth="1"/>
    <col min="13577" max="13578" width="3.5" style="36" customWidth="1"/>
    <col min="13579" max="13579" width="0" style="36" hidden="1" customWidth="1"/>
    <col min="13580" max="13580" width="3.5" style="36" customWidth="1"/>
    <col min="13581" max="13581" width="0" style="36" hidden="1" customWidth="1"/>
    <col min="13582" max="13583" width="3.5" style="36" customWidth="1"/>
    <col min="13584" max="13584" width="0" style="36" hidden="1" customWidth="1"/>
    <col min="13585" max="13585" width="3.5" style="36" customWidth="1"/>
    <col min="13586" max="13586" width="0" style="36" hidden="1" customWidth="1"/>
    <col min="13587" max="13588" width="3.5" style="36" customWidth="1"/>
    <col min="13589" max="13589" width="0" style="36" hidden="1" customWidth="1"/>
    <col min="13590" max="13590" width="3.5" style="36" customWidth="1"/>
    <col min="13591" max="13591" width="0" style="36" hidden="1" customWidth="1"/>
    <col min="13592" max="13593" width="3.5" style="36" customWidth="1"/>
    <col min="13594" max="13594" width="0" style="36" hidden="1" customWidth="1"/>
    <col min="13595" max="13595" width="3.5" style="36" customWidth="1"/>
    <col min="13596" max="13596" width="0" style="36" hidden="1" customWidth="1"/>
    <col min="13597" max="13598" width="3.5" style="36" customWidth="1"/>
    <col min="13599" max="13599" width="0" style="36" hidden="1" customWidth="1"/>
    <col min="13600" max="13600" width="3.5" style="36" customWidth="1"/>
    <col min="13601" max="13601" width="0" style="36" hidden="1" customWidth="1"/>
    <col min="13602" max="13608" width="3.5" style="36" customWidth="1"/>
    <col min="13609" max="13609" width="6.3984375" style="36" customWidth="1"/>
    <col min="13610" max="13610" width="4.09765625" style="36" customWidth="1"/>
    <col min="13611" max="13611" width="3" style="36" customWidth="1"/>
    <col min="13612" max="13623" width="0" style="36" hidden="1" customWidth="1"/>
    <col min="13624" max="13624" width="15.8984375" style="36" customWidth="1"/>
    <col min="13625" max="13625" width="17" style="36" customWidth="1"/>
    <col min="13626" max="13644" width="8.09765625" style="36"/>
    <col min="13645" max="13645" width="5.3984375" style="36" customWidth="1"/>
    <col min="13646" max="13823" width="8.09765625" style="36"/>
    <col min="13824" max="13826" width="3.5" style="36" customWidth="1"/>
    <col min="13827" max="13827" width="3.59765625" style="36" customWidth="1"/>
    <col min="13828" max="13828" width="0" style="36" hidden="1" customWidth="1"/>
    <col min="13829" max="13829" width="3.5" style="36" customWidth="1"/>
    <col min="13830" max="13830" width="0" style="36" hidden="1" customWidth="1"/>
    <col min="13831" max="13831" width="3.5" style="36" customWidth="1"/>
    <col min="13832" max="13832" width="0" style="36" hidden="1" customWidth="1"/>
    <col min="13833" max="13834" width="3.5" style="36" customWidth="1"/>
    <col min="13835" max="13835" width="0" style="36" hidden="1" customWidth="1"/>
    <col min="13836" max="13836" width="3.5" style="36" customWidth="1"/>
    <col min="13837" max="13837" width="0" style="36" hidden="1" customWidth="1"/>
    <col min="13838" max="13839" width="3.5" style="36" customWidth="1"/>
    <col min="13840" max="13840" width="0" style="36" hidden="1" customWidth="1"/>
    <col min="13841" max="13841" width="3.5" style="36" customWidth="1"/>
    <col min="13842" max="13842" width="0" style="36" hidden="1" customWidth="1"/>
    <col min="13843" max="13844" width="3.5" style="36" customWidth="1"/>
    <col min="13845" max="13845" width="0" style="36" hidden="1" customWidth="1"/>
    <col min="13846" max="13846" width="3.5" style="36" customWidth="1"/>
    <col min="13847" max="13847" width="0" style="36" hidden="1" customWidth="1"/>
    <col min="13848" max="13849" width="3.5" style="36" customWidth="1"/>
    <col min="13850" max="13850" width="0" style="36" hidden="1" customWidth="1"/>
    <col min="13851" max="13851" width="3.5" style="36" customWidth="1"/>
    <col min="13852" max="13852" width="0" style="36" hidden="1" customWidth="1"/>
    <col min="13853" max="13854" width="3.5" style="36" customWidth="1"/>
    <col min="13855" max="13855" width="0" style="36" hidden="1" customWidth="1"/>
    <col min="13856" max="13856" width="3.5" style="36" customWidth="1"/>
    <col min="13857" max="13857" width="0" style="36" hidden="1" customWidth="1"/>
    <col min="13858" max="13864" width="3.5" style="36" customWidth="1"/>
    <col min="13865" max="13865" width="6.3984375" style="36" customWidth="1"/>
    <col min="13866" max="13866" width="4.09765625" style="36" customWidth="1"/>
    <col min="13867" max="13867" width="3" style="36" customWidth="1"/>
    <col min="13868" max="13879" width="0" style="36" hidden="1" customWidth="1"/>
    <col min="13880" max="13880" width="15.8984375" style="36" customWidth="1"/>
    <col min="13881" max="13881" width="17" style="36" customWidth="1"/>
    <col min="13882" max="13900" width="8.09765625" style="36"/>
    <col min="13901" max="13901" width="5.3984375" style="36" customWidth="1"/>
    <col min="13902" max="14079" width="8.09765625" style="36"/>
    <col min="14080" max="14082" width="3.5" style="36" customWidth="1"/>
    <col min="14083" max="14083" width="3.59765625" style="36" customWidth="1"/>
    <col min="14084" max="14084" width="0" style="36" hidden="1" customWidth="1"/>
    <col min="14085" max="14085" width="3.5" style="36" customWidth="1"/>
    <col min="14086" max="14086" width="0" style="36" hidden="1" customWidth="1"/>
    <col min="14087" max="14087" width="3.5" style="36" customWidth="1"/>
    <col min="14088" max="14088" width="0" style="36" hidden="1" customWidth="1"/>
    <col min="14089" max="14090" width="3.5" style="36" customWidth="1"/>
    <col min="14091" max="14091" width="0" style="36" hidden="1" customWidth="1"/>
    <col min="14092" max="14092" width="3.5" style="36" customWidth="1"/>
    <col min="14093" max="14093" width="0" style="36" hidden="1" customWidth="1"/>
    <col min="14094" max="14095" width="3.5" style="36" customWidth="1"/>
    <col min="14096" max="14096" width="0" style="36" hidden="1" customWidth="1"/>
    <col min="14097" max="14097" width="3.5" style="36" customWidth="1"/>
    <col min="14098" max="14098" width="0" style="36" hidden="1" customWidth="1"/>
    <col min="14099" max="14100" width="3.5" style="36" customWidth="1"/>
    <col min="14101" max="14101" width="0" style="36" hidden="1" customWidth="1"/>
    <col min="14102" max="14102" width="3.5" style="36" customWidth="1"/>
    <col min="14103" max="14103" width="0" style="36" hidden="1" customWidth="1"/>
    <col min="14104" max="14105" width="3.5" style="36" customWidth="1"/>
    <col min="14106" max="14106" width="0" style="36" hidden="1" customWidth="1"/>
    <col min="14107" max="14107" width="3.5" style="36" customWidth="1"/>
    <col min="14108" max="14108" width="0" style="36" hidden="1" customWidth="1"/>
    <col min="14109" max="14110" width="3.5" style="36" customWidth="1"/>
    <col min="14111" max="14111" width="0" style="36" hidden="1" customWidth="1"/>
    <col min="14112" max="14112" width="3.5" style="36" customWidth="1"/>
    <col min="14113" max="14113" width="0" style="36" hidden="1" customWidth="1"/>
    <col min="14114" max="14120" width="3.5" style="36" customWidth="1"/>
    <col min="14121" max="14121" width="6.3984375" style="36" customWidth="1"/>
    <col min="14122" max="14122" width="4.09765625" style="36" customWidth="1"/>
    <col min="14123" max="14123" width="3" style="36" customWidth="1"/>
    <col min="14124" max="14135" width="0" style="36" hidden="1" customWidth="1"/>
    <col min="14136" max="14136" width="15.8984375" style="36" customWidth="1"/>
    <col min="14137" max="14137" width="17" style="36" customWidth="1"/>
    <col min="14138" max="14156" width="8.09765625" style="36"/>
    <col min="14157" max="14157" width="5.3984375" style="36" customWidth="1"/>
    <col min="14158" max="14335" width="8.09765625" style="36"/>
    <col min="14336" max="14338" width="3.5" style="36" customWidth="1"/>
    <col min="14339" max="14339" width="3.59765625" style="36" customWidth="1"/>
    <col min="14340" max="14340" width="0" style="36" hidden="1" customWidth="1"/>
    <col min="14341" max="14341" width="3.5" style="36" customWidth="1"/>
    <col min="14342" max="14342" width="0" style="36" hidden="1" customWidth="1"/>
    <col min="14343" max="14343" width="3.5" style="36" customWidth="1"/>
    <col min="14344" max="14344" width="0" style="36" hidden="1" customWidth="1"/>
    <col min="14345" max="14346" width="3.5" style="36" customWidth="1"/>
    <col min="14347" max="14347" width="0" style="36" hidden="1" customWidth="1"/>
    <col min="14348" max="14348" width="3.5" style="36" customWidth="1"/>
    <col min="14349" max="14349" width="0" style="36" hidden="1" customWidth="1"/>
    <col min="14350" max="14351" width="3.5" style="36" customWidth="1"/>
    <col min="14352" max="14352" width="0" style="36" hidden="1" customWidth="1"/>
    <col min="14353" max="14353" width="3.5" style="36" customWidth="1"/>
    <col min="14354" max="14354" width="0" style="36" hidden="1" customWidth="1"/>
    <col min="14355" max="14356" width="3.5" style="36" customWidth="1"/>
    <col min="14357" max="14357" width="0" style="36" hidden="1" customWidth="1"/>
    <col min="14358" max="14358" width="3.5" style="36" customWidth="1"/>
    <col min="14359" max="14359" width="0" style="36" hidden="1" customWidth="1"/>
    <col min="14360" max="14361" width="3.5" style="36" customWidth="1"/>
    <col min="14362" max="14362" width="0" style="36" hidden="1" customWidth="1"/>
    <col min="14363" max="14363" width="3.5" style="36" customWidth="1"/>
    <col min="14364" max="14364" width="0" style="36" hidden="1" customWidth="1"/>
    <col min="14365" max="14366" width="3.5" style="36" customWidth="1"/>
    <col min="14367" max="14367" width="0" style="36" hidden="1" customWidth="1"/>
    <col min="14368" max="14368" width="3.5" style="36" customWidth="1"/>
    <col min="14369" max="14369" width="0" style="36" hidden="1" customWidth="1"/>
    <col min="14370" max="14376" width="3.5" style="36" customWidth="1"/>
    <col min="14377" max="14377" width="6.3984375" style="36" customWidth="1"/>
    <col min="14378" max="14378" width="4.09765625" style="36" customWidth="1"/>
    <col min="14379" max="14379" width="3" style="36" customWidth="1"/>
    <col min="14380" max="14391" width="0" style="36" hidden="1" customWidth="1"/>
    <col min="14392" max="14392" width="15.8984375" style="36" customWidth="1"/>
    <col min="14393" max="14393" width="17" style="36" customWidth="1"/>
    <col min="14394" max="14412" width="8.09765625" style="36"/>
    <col min="14413" max="14413" width="5.3984375" style="36" customWidth="1"/>
    <col min="14414" max="14591" width="8.09765625" style="36"/>
    <col min="14592" max="14594" width="3.5" style="36" customWidth="1"/>
    <col min="14595" max="14595" width="3.59765625" style="36" customWidth="1"/>
    <col min="14596" max="14596" width="0" style="36" hidden="1" customWidth="1"/>
    <col min="14597" max="14597" width="3.5" style="36" customWidth="1"/>
    <col min="14598" max="14598" width="0" style="36" hidden="1" customWidth="1"/>
    <col min="14599" max="14599" width="3.5" style="36" customWidth="1"/>
    <col min="14600" max="14600" width="0" style="36" hidden="1" customWidth="1"/>
    <col min="14601" max="14602" width="3.5" style="36" customWidth="1"/>
    <col min="14603" max="14603" width="0" style="36" hidden="1" customWidth="1"/>
    <col min="14604" max="14604" width="3.5" style="36" customWidth="1"/>
    <col min="14605" max="14605" width="0" style="36" hidden="1" customWidth="1"/>
    <col min="14606" max="14607" width="3.5" style="36" customWidth="1"/>
    <col min="14608" max="14608" width="0" style="36" hidden="1" customWidth="1"/>
    <col min="14609" max="14609" width="3.5" style="36" customWidth="1"/>
    <col min="14610" max="14610" width="0" style="36" hidden="1" customWidth="1"/>
    <col min="14611" max="14612" width="3.5" style="36" customWidth="1"/>
    <col min="14613" max="14613" width="0" style="36" hidden="1" customWidth="1"/>
    <col min="14614" max="14614" width="3.5" style="36" customWidth="1"/>
    <col min="14615" max="14615" width="0" style="36" hidden="1" customWidth="1"/>
    <col min="14616" max="14617" width="3.5" style="36" customWidth="1"/>
    <col min="14618" max="14618" width="0" style="36" hidden="1" customWidth="1"/>
    <col min="14619" max="14619" width="3.5" style="36" customWidth="1"/>
    <col min="14620" max="14620" width="0" style="36" hidden="1" customWidth="1"/>
    <col min="14621" max="14622" width="3.5" style="36" customWidth="1"/>
    <col min="14623" max="14623" width="0" style="36" hidden="1" customWidth="1"/>
    <col min="14624" max="14624" width="3.5" style="36" customWidth="1"/>
    <col min="14625" max="14625" width="0" style="36" hidden="1" customWidth="1"/>
    <col min="14626" max="14632" width="3.5" style="36" customWidth="1"/>
    <col min="14633" max="14633" width="6.3984375" style="36" customWidth="1"/>
    <col min="14634" max="14634" width="4.09765625" style="36" customWidth="1"/>
    <col min="14635" max="14635" width="3" style="36" customWidth="1"/>
    <col min="14636" max="14647" width="0" style="36" hidden="1" customWidth="1"/>
    <col min="14648" max="14648" width="15.8984375" style="36" customWidth="1"/>
    <col min="14649" max="14649" width="17" style="36" customWidth="1"/>
    <col min="14650" max="14668" width="8.09765625" style="36"/>
    <col min="14669" max="14669" width="5.3984375" style="36" customWidth="1"/>
    <col min="14670" max="14847" width="8.09765625" style="36"/>
    <col min="14848" max="14850" width="3.5" style="36" customWidth="1"/>
    <col min="14851" max="14851" width="3.59765625" style="36" customWidth="1"/>
    <col min="14852" max="14852" width="0" style="36" hidden="1" customWidth="1"/>
    <col min="14853" max="14853" width="3.5" style="36" customWidth="1"/>
    <col min="14854" max="14854" width="0" style="36" hidden="1" customWidth="1"/>
    <col min="14855" max="14855" width="3.5" style="36" customWidth="1"/>
    <col min="14856" max="14856" width="0" style="36" hidden="1" customWidth="1"/>
    <col min="14857" max="14858" width="3.5" style="36" customWidth="1"/>
    <col min="14859" max="14859" width="0" style="36" hidden="1" customWidth="1"/>
    <col min="14860" max="14860" width="3.5" style="36" customWidth="1"/>
    <col min="14861" max="14861" width="0" style="36" hidden="1" customWidth="1"/>
    <col min="14862" max="14863" width="3.5" style="36" customWidth="1"/>
    <col min="14864" max="14864" width="0" style="36" hidden="1" customWidth="1"/>
    <col min="14865" max="14865" width="3.5" style="36" customWidth="1"/>
    <col min="14866" max="14866" width="0" style="36" hidden="1" customWidth="1"/>
    <col min="14867" max="14868" width="3.5" style="36" customWidth="1"/>
    <col min="14869" max="14869" width="0" style="36" hidden="1" customWidth="1"/>
    <col min="14870" max="14870" width="3.5" style="36" customWidth="1"/>
    <col min="14871" max="14871" width="0" style="36" hidden="1" customWidth="1"/>
    <col min="14872" max="14873" width="3.5" style="36" customWidth="1"/>
    <col min="14874" max="14874" width="0" style="36" hidden="1" customWidth="1"/>
    <col min="14875" max="14875" width="3.5" style="36" customWidth="1"/>
    <col min="14876" max="14876" width="0" style="36" hidden="1" customWidth="1"/>
    <col min="14877" max="14878" width="3.5" style="36" customWidth="1"/>
    <col min="14879" max="14879" width="0" style="36" hidden="1" customWidth="1"/>
    <col min="14880" max="14880" width="3.5" style="36" customWidth="1"/>
    <col min="14881" max="14881" width="0" style="36" hidden="1" customWidth="1"/>
    <col min="14882" max="14888" width="3.5" style="36" customWidth="1"/>
    <col min="14889" max="14889" width="6.3984375" style="36" customWidth="1"/>
    <col min="14890" max="14890" width="4.09765625" style="36" customWidth="1"/>
    <col min="14891" max="14891" width="3" style="36" customWidth="1"/>
    <col min="14892" max="14903" width="0" style="36" hidden="1" customWidth="1"/>
    <col min="14904" max="14904" width="15.8984375" style="36" customWidth="1"/>
    <col min="14905" max="14905" width="17" style="36" customWidth="1"/>
    <col min="14906" max="14924" width="8.09765625" style="36"/>
    <col min="14925" max="14925" width="5.3984375" style="36" customWidth="1"/>
    <col min="14926" max="15103" width="8.09765625" style="36"/>
    <col min="15104" max="15106" width="3.5" style="36" customWidth="1"/>
    <col min="15107" max="15107" width="3.59765625" style="36" customWidth="1"/>
    <col min="15108" max="15108" width="0" style="36" hidden="1" customWidth="1"/>
    <col min="15109" max="15109" width="3.5" style="36" customWidth="1"/>
    <col min="15110" max="15110" width="0" style="36" hidden="1" customWidth="1"/>
    <col min="15111" max="15111" width="3.5" style="36" customWidth="1"/>
    <col min="15112" max="15112" width="0" style="36" hidden="1" customWidth="1"/>
    <col min="15113" max="15114" width="3.5" style="36" customWidth="1"/>
    <col min="15115" max="15115" width="0" style="36" hidden="1" customWidth="1"/>
    <col min="15116" max="15116" width="3.5" style="36" customWidth="1"/>
    <col min="15117" max="15117" width="0" style="36" hidden="1" customWidth="1"/>
    <col min="15118" max="15119" width="3.5" style="36" customWidth="1"/>
    <col min="15120" max="15120" width="0" style="36" hidden="1" customWidth="1"/>
    <col min="15121" max="15121" width="3.5" style="36" customWidth="1"/>
    <col min="15122" max="15122" width="0" style="36" hidden="1" customWidth="1"/>
    <col min="15123" max="15124" width="3.5" style="36" customWidth="1"/>
    <col min="15125" max="15125" width="0" style="36" hidden="1" customWidth="1"/>
    <col min="15126" max="15126" width="3.5" style="36" customWidth="1"/>
    <col min="15127" max="15127" width="0" style="36" hidden="1" customWidth="1"/>
    <col min="15128" max="15129" width="3.5" style="36" customWidth="1"/>
    <col min="15130" max="15130" width="0" style="36" hidden="1" customWidth="1"/>
    <col min="15131" max="15131" width="3.5" style="36" customWidth="1"/>
    <col min="15132" max="15132" width="0" style="36" hidden="1" customWidth="1"/>
    <col min="15133" max="15134" width="3.5" style="36" customWidth="1"/>
    <col min="15135" max="15135" width="0" style="36" hidden="1" customWidth="1"/>
    <col min="15136" max="15136" width="3.5" style="36" customWidth="1"/>
    <col min="15137" max="15137" width="0" style="36" hidden="1" customWidth="1"/>
    <col min="15138" max="15144" width="3.5" style="36" customWidth="1"/>
    <col min="15145" max="15145" width="6.3984375" style="36" customWidth="1"/>
    <col min="15146" max="15146" width="4.09765625" style="36" customWidth="1"/>
    <col min="15147" max="15147" width="3" style="36" customWidth="1"/>
    <col min="15148" max="15159" width="0" style="36" hidden="1" customWidth="1"/>
    <col min="15160" max="15160" width="15.8984375" style="36" customWidth="1"/>
    <col min="15161" max="15161" width="17" style="36" customWidth="1"/>
    <col min="15162" max="15180" width="8.09765625" style="36"/>
    <col min="15181" max="15181" width="5.3984375" style="36" customWidth="1"/>
    <col min="15182" max="15359" width="8.09765625" style="36"/>
    <col min="15360" max="15362" width="3.5" style="36" customWidth="1"/>
    <col min="15363" max="15363" width="3.59765625" style="36" customWidth="1"/>
    <col min="15364" max="15364" width="0" style="36" hidden="1" customWidth="1"/>
    <col min="15365" max="15365" width="3.5" style="36" customWidth="1"/>
    <col min="15366" max="15366" width="0" style="36" hidden="1" customWidth="1"/>
    <col min="15367" max="15367" width="3.5" style="36" customWidth="1"/>
    <col min="15368" max="15368" width="0" style="36" hidden="1" customWidth="1"/>
    <col min="15369" max="15370" width="3.5" style="36" customWidth="1"/>
    <col min="15371" max="15371" width="0" style="36" hidden="1" customWidth="1"/>
    <col min="15372" max="15372" width="3.5" style="36" customWidth="1"/>
    <col min="15373" max="15373" width="0" style="36" hidden="1" customWidth="1"/>
    <col min="15374" max="15375" width="3.5" style="36" customWidth="1"/>
    <col min="15376" max="15376" width="0" style="36" hidden="1" customWidth="1"/>
    <col min="15377" max="15377" width="3.5" style="36" customWidth="1"/>
    <col min="15378" max="15378" width="0" style="36" hidden="1" customWidth="1"/>
    <col min="15379" max="15380" width="3.5" style="36" customWidth="1"/>
    <col min="15381" max="15381" width="0" style="36" hidden="1" customWidth="1"/>
    <col min="15382" max="15382" width="3.5" style="36" customWidth="1"/>
    <col min="15383" max="15383" width="0" style="36" hidden="1" customWidth="1"/>
    <col min="15384" max="15385" width="3.5" style="36" customWidth="1"/>
    <col min="15386" max="15386" width="0" style="36" hidden="1" customWidth="1"/>
    <col min="15387" max="15387" width="3.5" style="36" customWidth="1"/>
    <col min="15388" max="15388" width="0" style="36" hidden="1" customWidth="1"/>
    <col min="15389" max="15390" width="3.5" style="36" customWidth="1"/>
    <col min="15391" max="15391" width="0" style="36" hidden="1" customWidth="1"/>
    <col min="15392" max="15392" width="3.5" style="36" customWidth="1"/>
    <col min="15393" max="15393" width="0" style="36" hidden="1" customWidth="1"/>
    <col min="15394" max="15400" width="3.5" style="36" customWidth="1"/>
    <col min="15401" max="15401" width="6.3984375" style="36" customWidth="1"/>
    <col min="15402" max="15402" width="4.09765625" style="36" customWidth="1"/>
    <col min="15403" max="15403" width="3" style="36" customWidth="1"/>
    <col min="15404" max="15415" width="0" style="36" hidden="1" customWidth="1"/>
    <col min="15416" max="15416" width="15.8984375" style="36" customWidth="1"/>
    <col min="15417" max="15417" width="17" style="36" customWidth="1"/>
    <col min="15418" max="15436" width="8.09765625" style="36"/>
    <col min="15437" max="15437" width="5.3984375" style="36" customWidth="1"/>
    <col min="15438" max="15615" width="8.09765625" style="36"/>
    <col min="15616" max="15618" width="3.5" style="36" customWidth="1"/>
    <col min="15619" max="15619" width="3.59765625" style="36" customWidth="1"/>
    <col min="15620" max="15620" width="0" style="36" hidden="1" customWidth="1"/>
    <col min="15621" max="15621" width="3.5" style="36" customWidth="1"/>
    <col min="15622" max="15622" width="0" style="36" hidden="1" customWidth="1"/>
    <col min="15623" max="15623" width="3.5" style="36" customWidth="1"/>
    <col min="15624" max="15624" width="0" style="36" hidden="1" customWidth="1"/>
    <col min="15625" max="15626" width="3.5" style="36" customWidth="1"/>
    <col min="15627" max="15627" width="0" style="36" hidden="1" customWidth="1"/>
    <col min="15628" max="15628" width="3.5" style="36" customWidth="1"/>
    <col min="15629" max="15629" width="0" style="36" hidden="1" customWidth="1"/>
    <col min="15630" max="15631" width="3.5" style="36" customWidth="1"/>
    <col min="15632" max="15632" width="0" style="36" hidden="1" customWidth="1"/>
    <col min="15633" max="15633" width="3.5" style="36" customWidth="1"/>
    <col min="15634" max="15634" width="0" style="36" hidden="1" customWidth="1"/>
    <col min="15635" max="15636" width="3.5" style="36" customWidth="1"/>
    <col min="15637" max="15637" width="0" style="36" hidden="1" customWidth="1"/>
    <col min="15638" max="15638" width="3.5" style="36" customWidth="1"/>
    <col min="15639" max="15639" width="0" style="36" hidden="1" customWidth="1"/>
    <col min="15640" max="15641" width="3.5" style="36" customWidth="1"/>
    <col min="15642" max="15642" width="0" style="36" hidden="1" customWidth="1"/>
    <col min="15643" max="15643" width="3.5" style="36" customWidth="1"/>
    <col min="15644" max="15644" width="0" style="36" hidden="1" customWidth="1"/>
    <col min="15645" max="15646" width="3.5" style="36" customWidth="1"/>
    <col min="15647" max="15647" width="0" style="36" hidden="1" customWidth="1"/>
    <col min="15648" max="15648" width="3.5" style="36" customWidth="1"/>
    <col min="15649" max="15649" width="0" style="36" hidden="1" customWidth="1"/>
    <col min="15650" max="15656" width="3.5" style="36" customWidth="1"/>
    <col min="15657" max="15657" width="6.3984375" style="36" customWidth="1"/>
    <col min="15658" max="15658" width="4.09765625" style="36" customWidth="1"/>
    <col min="15659" max="15659" width="3" style="36" customWidth="1"/>
    <col min="15660" max="15671" width="0" style="36" hidden="1" customWidth="1"/>
    <col min="15672" max="15672" width="15.8984375" style="36" customWidth="1"/>
    <col min="15673" max="15673" width="17" style="36" customWidth="1"/>
    <col min="15674" max="15692" width="8.09765625" style="36"/>
    <col min="15693" max="15693" width="5.3984375" style="36" customWidth="1"/>
    <col min="15694" max="15871" width="8.09765625" style="36"/>
    <col min="15872" max="15874" width="3.5" style="36" customWidth="1"/>
    <col min="15875" max="15875" width="3.59765625" style="36" customWidth="1"/>
    <col min="15876" max="15876" width="0" style="36" hidden="1" customWidth="1"/>
    <col min="15877" max="15877" width="3.5" style="36" customWidth="1"/>
    <col min="15878" max="15878" width="0" style="36" hidden="1" customWidth="1"/>
    <col min="15879" max="15879" width="3.5" style="36" customWidth="1"/>
    <col min="15880" max="15880" width="0" style="36" hidden="1" customWidth="1"/>
    <col min="15881" max="15882" width="3.5" style="36" customWidth="1"/>
    <col min="15883" max="15883" width="0" style="36" hidden="1" customWidth="1"/>
    <col min="15884" max="15884" width="3.5" style="36" customWidth="1"/>
    <col min="15885" max="15885" width="0" style="36" hidden="1" customWidth="1"/>
    <col min="15886" max="15887" width="3.5" style="36" customWidth="1"/>
    <col min="15888" max="15888" width="0" style="36" hidden="1" customWidth="1"/>
    <col min="15889" max="15889" width="3.5" style="36" customWidth="1"/>
    <col min="15890" max="15890" width="0" style="36" hidden="1" customWidth="1"/>
    <col min="15891" max="15892" width="3.5" style="36" customWidth="1"/>
    <col min="15893" max="15893" width="0" style="36" hidden="1" customWidth="1"/>
    <col min="15894" max="15894" width="3.5" style="36" customWidth="1"/>
    <col min="15895" max="15895" width="0" style="36" hidden="1" customWidth="1"/>
    <col min="15896" max="15897" width="3.5" style="36" customWidth="1"/>
    <col min="15898" max="15898" width="0" style="36" hidden="1" customWidth="1"/>
    <col min="15899" max="15899" width="3.5" style="36" customWidth="1"/>
    <col min="15900" max="15900" width="0" style="36" hidden="1" customWidth="1"/>
    <col min="15901" max="15902" width="3.5" style="36" customWidth="1"/>
    <col min="15903" max="15903" width="0" style="36" hidden="1" customWidth="1"/>
    <col min="15904" max="15904" width="3.5" style="36" customWidth="1"/>
    <col min="15905" max="15905" width="0" style="36" hidden="1" customWidth="1"/>
    <col min="15906" max="15912" width="3.5" style="36" customWidth="1"/>
    <col min="15913" max="15913" width="6.3984375" style="36" customWidth="1"/>
    <col min="15914" max="15914" width="4.09765625" style="36" customWidth="1"/>
    <col min="15915" max="15915" width="3" style="36" customWidth="1"/>
    <col min="15916" max="15927" width="0" style="36" hidden="1" customWidth="1"/>
    <col min="15928" max="15928" width="15.8984375" style="36" customWidth="1"/>
    <col min="15929" max="15929" width="17" style="36" customWidth="1"/>
    <col min="15930" max="15948" width="8.09765625" style="36"/>
    <col min="15949" max="15949" width="5.3984375" style="36" customWidth="1"/>
    <col min="15950" max="16127" width="8.09765625" style="36"/>
    <col min="16128" max="16130" width="3.5" style="36" customWidth="1"/>
    <col min="16131" max="16131" width="3.59765625" style="36" customWidth="1"/>
    <col min="16132" max="16132" width="0" style="36" hidden="1" customWidth="1"/>
    <col min="16133" max="16133" width="3.5" style="36" customWidth="1"/>
    <col min="16134" max="16134" width="0" style="36" hidden="1" customWidth="1"/>
    <col min="16135" max="16135" width="3.5" style="36" customWidth="1"/>
    <col min="16136" max="16136" width="0" style="36" hidden="1" customWidth="1"/>
    <col min="16137" max="16138" width="3.5" style="36" customWidth="1"/>
    <col min="16139" max="16139" width="0" style="36" hidden="1" customWidth="1"/>
    <col min="16140" max="16140" width="3.5" style="36" customWidth="1"/>
    <col min="16141" max="16141" width="0" style="36" hidden="1" customWidth="1"/>
    <col min="16142" max="16143" width="3.5" style="36" customWidth="1"/>
    <col min="16144" max="16144" width="0" style="36" hidden="1" customWidth="1"/>
    <col min="16145" max="16145" width="3.5" style="36" customWidth="1"/>
    <col min="16146" max="16146" width="0" style="36" hidden="1" customWidth="1"/>
    <col min="16147" max="16148" width="3.5" style="36" customWidth="1"/>
    <col min="16149" max="16149" width="0" style="36" hidden="1" customWidth="1"/>
    <col min="16150" max="16150" width="3.5" style="36" customWidth="1"/>
    <col min="16151" max="16151" width="0" style="36" hidden="1" customWidth="1"/>
    <col min="16152" max="16153" width="3.5" style="36" customWidth="1"/>
    <col min="16154" max="16154" width="0" style="36" hidden="1" customWidth="1"/>
    <col min="16155" max="16155" width="3.5" style="36" customWidth="1"/>
    <col min="16156" max="16156" width="0" style="36" hidden="1" customWidth="1"/>
    <col min="16157" max="16158" width="3.5" style="36" customWidth="1"/>
    <col min="16159" max="16159" width="0" style="36" hidden="1" customWidth="1"/>
    <col min="16160" max="16160" width="3.5" style="36" customWidth="1"/>
    <col min="16161" max="16161" width="0" style="36" hidden="1" customWidth="1"/>
    <col min="16162" max="16168" width="3.5" style="36" customWidth="1"/>
    <col min="16169" max="16169" width="6.3984375" style="36" customWidth="1"/>
    <col min="16170" max="16170" width="4.09765625" style="36" customWidth="1"/>
    <col min="16171" max="16171" width="3" style="36" customWidth="1"/>
    <col min="16172" max="16183" width="0" style="36" hidden="1" customWidth="1"/>
    <col min="16184" max="16184" width="15.8984375" style="36" customWidth="1"/>
    <col min="16185" max="16185" width="17" style="36" customWidth="1"/>
    <col min="16186" max="16204" width="8.09765625" style="36"/>
    <col min="16205" max="16205" width="5.3984375" style="36" customWidth="1"/>
    <col min="16206" max="16384" width="8.09765625" style="36"/>
  </cols>
  <sheetData>
    <row r="1" spans="1:57" ht="18" customHeight="1">
      <c r="AE1" s="4"/>
      <c r="AF1" s="4"/>
      <c r="AG1" s="4"/>
      <c r="AH1" s="4"/>
      <c r="AI1" s="3"/>
      <c r="AJ1" s="3"/>
      <c r="AK1" s="3"/>
      <c r="AL1" s="3"/>
      <c r="AM1" s="3"/>
      <c r="AN1" s="3"/>
      <c r="AO1" s="3"/>
      <c r="AP1" s="3"/>
      <c r="AQ1" s="3"/>
    </row>
    <row r="2" spans="1:57" ht="18" customHeight="1">
      <c r="B2" s="37" t="s">
        <v>0</v>
      </c>
      <c r="C2" s="238" t="s">
        <v>152</v>
      </c>
      <c r="D2" s="238"/>
      <c r="E2" s="5" t="s">
        <v>1</v>
      </c>
      <c r="F2" s="37" t="s">
        <v>1</v>
      </c>
      <c r="K2" s="6" t="s">
        <v>126</v>
      </c>
      <c r="L2" s="39"/>
      <c r="AD2" s="2"/>
      <c r="AE2" s="2"/>
      <c r="AF2" s="2"/>
      <c r="AG2" s="2"/>
      <c r="AH2" s="1"/>
      <c r="AI2" s="7"/>
      <c r="AJ2" s="7"/>
      <c r="AK2" s="7"/>
      <c r="AL2" s="7"/>
      <c r="AM2" s="7"/>
      <c r="AN2" s="7"/>
      <c r="AO2" s="7"/>
      <c r="AP2" s="7"/>
      <c r="AQ2" s="7"/>
    </row>
    <row r="3" spans="1:57" ht="18" customHeight="1" thickBot="1">
      <c r="AD3" s="2"/>
      <c r="AE3" s="2"/>
      <c r="AF3" s="2"/>
      <c r="AG3" s="2"/>
      <c r="AH3" s="2"/>
      <c r="AI3" s="4"/>
      <c r="AJ3" s="4"/>
      <c r="AK3" s="4"/>
      <c r="AL3" s="4"/>
      <c r="AM3" s="4"/>
      <c r="AN3" s="4"/>
      <c r="AO3" s="4"/>
      <c r="AP3" s="4"/>
      <c r="AQ3" s="4"/>
    </row>
    <row r="4" spans="1:57" ht="18" customHeight="1" thickBot="1">
      <c r="A4" s="174" t="s">
        <v>2</v>
      </c>
      <c r="B4" s="174"/>
      <c r="C4" s="174" t="s">
        <v>3</v>
      </c>
      <c r="D4" s="174"/>
      <c r="E4" s="174"/>
      <c r="F4" s="174"/>
      <c r="G4" s="174"/>
      <c r="H4" s="174"/>
      <c r="I4" s="174"/>
      <c r="J4" s="174"/>
      <c r="K4" s="174"/>
      <c r="L4" s="174"/>
      <c r="M4" s="174" t="s">
        <v>4</v>
      </c>
      <c r="N4" s="174"/>
      <c r="O4" s="174"/>
      <c r="P4" s="174" t="s">
        <v>3</v>
      </c>
      <c r="Q4" s="174"/>
      <c r="R4" s="174"/>
      <c r="S4" s="174"/>
      <c r="T4" s="174"/>
      <c r="U4" s="174"/>
      <c r="V4" s="174"/>
      <c r="W4" s="174"/>
      <c r="X4" s="174"/>
      <c r="Y4" s="174"/>
      <c r="BE4" s="81" t="s">
        <v>120</v>
      </c>
    </row>
    <row r="5" spans="1:57" ht="18" customHeight="1" thickBot="1">
      <c r="A5" s="174">
        <v>1</v>
      </c>
      <c r="B5" s="174"/>
      <c r="C5" s="41" t="str">
        <f>BE4</f>
        <v>Ａ</v>
      </c>
      <c r="D5" s="42"/>
      <c r="E5" s="42"/>
      <c r="F5" s="42"/>
      <c r="G5" s="42"/>
      <c r="H5" s="42"/>
      <c r="I5" s="42"/>
      <c r="J5" s="42"/>
      <c r="K5" s="43"/>
      <c r="L5" s="40"/>
      <c r="M5" s="174">
        <v>4</v>
      </c>
      <c r="N5" s="174"/>
      <c r="O5" s="174"/>
      <c r="P5" s="41" t="str">
        <f>BE7</f>
        <v>わかば</v>
      </c>
      <c r="Q5" s="42"/>
      <c r="R5" s="42"/>
      <c r="S5" s="42"/>
      <c r="T5" s="42"/>
      <c r="U5" s="42"/>
      <c r="V5" s="42"/>
      <c r="W5" s="42"/>
      <c r="X5" s="42"/>
      <c r="Y5" s="43"/>
      <c r="BE5" s="81" t="s">
        <v>121</v>
      </c>
    </row>
    <row r="6" spans="1:57" ht="18" customHeight="1" thickBot="1">
      <c r="A6" s="174">
        <v>2</v>
      </c>
      <c r="B6" s="174"/>
      <c r="C6" s="41" t="str">
        <f>BE5</f>
        <v>中川クラブＢ</v>
      </c>
      <c r="D6" s="42"/>
      <c r="E6" s="42"/>
      <c r="F6" s="42"/>
      <c r="G6" s="42"/>
      <c r="H6" s="42"/>
      <c r="I6" s="42"/>
      <c r="J6" s="42"/>
      <c r="K6" s="43"/>
      <c r="L6" s="40"/>
      <c r="M6" s="174">
        <v>5</v>
      </c>
      <c r="N6" s="174"/>
      <c r="O6" s="174"/>
      <c r="P6" s="41" t="str">
        <f>BE8</f>
        <v>Ｍ・Ｔ</v>
      </c>
      <c r="Q6" s="42"/>
      <c r="R6" s="42"/>
      <c r="S6" s="42"/>
      <c r="T6" s="42"/>
      <c r="U6" s="42"/>
      <c r="V6" s="42"/>
      <c r="W6" s="42"/>
      <c r="X6" s="42"/>
      <c r="Y6" s="43"/>
      <c r="BE6" s="81" t="s">
        <v>122</v>
      </c>
    </row>
    <row r="7" spans="1:57" ht="18" customHeight="1" thickBot="1">
      <c r="A7" s="174">
        <v>3</v>
      </c>
      <c r="B7" s="174"/>
      <c r="C7" s="41" t="str">
        <f>BE6</f>
        <v>中川クラブＡ</v>
      </c>
      <c r="D7" s="42"/>
      <c r="E7" s="42"/>
      <c r="F7" s="42"/>
      <c r="G7" s="42"/>
      <c r="H7" s="42"/>
      <c r="I7" s="42"/>
      <c r="J7" s="42"/>
      <c r="K7" s="43"/>
      <c r="L7" s="40"/>
      <c r="M7" s="174">
        <v>6</v>
      </c>
      <c r="N7" s="174"/>
      <c r="O7" s="174"/>
      <c r="P7" s="41" t="str">
        <f>BE9</f>
        <v>タッチ</v>
      </c>
      <c r="Q7" s="42"/>
      <c r="R7" s="42"/>
      <c r="S7" s="42"/>
      <c r="T7" s="42"/>
      <c r="U7" s="42"/>
      <c r="V7" s="42"/>
      <c r="W7" s="42"/>
      <c r="X7" s="42"/>
      <c r="Y7" s="43"/>
      <c r="BE7" s="81" t="s">
        <v>123</v>
      </c>
    </row>
    <row r="8" spans="1:57" ht="6" customHeight="1" thickBot="1">
      <c r="AP8" s="36"/>
      <c r="AQ8" s="36"/>
      <c r="BE8" s="81" t="s">
        <v>124</v>
      </c>
    </row>
    <row r="9" spans="1:57" ht="18" customHeight="1" thickBot="1">
      <c r="A9" s="153" t="s">
        <v>110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BE9" s="81" t="s">
        <v>117</v>
      </c>
    </row>
    <row r="10" spans="1:57" ht="6.75" customHeight="1" thickBot="1"/>
    <row r="11" spans="1:57" ht="18" customHeight="1">
      <c r="A11" s="175" t="s">
        <v>5</v>
      </c>
      <c r="B11" s="176"/>
      <c r="C11" s="176" t="s">
        <v>6</v>
      </c>
      <c r="D11" s="176"/>
      <c r="E11" s="176"/>
      <c r="F11" s="176"/>
      <c r="G11" s="176"/>
      <c r="H11" s="176"/>
      <c r="I11" s="176"/>
      <c r="J11" s="176"/>
      <c r="K11" s="177" t="s">
        <v>7</v>
      </c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9"/>
      <c r="Z11" s="176" t="s">
        <v>6</v>
      </c>
      <c r="AA11" s="176"/>
      <c r="AB11" s="176"/>
      <c r="AC11" s="176"/>
      <c r="AD11" s="176"/>
      <c r="AE11" s="176"/>
      <c r="AF11" s="176"/>
      <c r="AG11" s="180"/>
      <c r="AH11" s="60"/>
      <c r="AI11" s="181" t="s">
        <v>118</v>
      </c>
      <c r="AJ11" s="178"/>
      <c r="AK11" s="178"/>
      <c r="AL11" s="178"/>
      <c r="AM11" s="179"/>
      <c r="AN11" s="178" t="s">
        <v>116</v>
      </c>
      <c r="AO11" s="178"/>
      <c r="AP11" s="178"/>
      <c r="AQ11" s="182"/>
    </row>
    <row r="12" spans="1:57" ht="13.5" customHeight="1">
      <c r="A12" s="159">
        <v>1</v>
      </c>
      <c r="B12" s="160"/>
      <c r="C12" s="165" t="str">
        <f>C5</f>
        <v>Ａ</v>
      </c>
      <c r="D12" s="165"/>
      <c r="E12" s="165"/>
      <c r="F12" s="165"/>
      <c r="G12" s="165"/>
      <c r="H12" s="165"/>
      <c r="I12" s="165"/>
      <c r="J12" s="165"/>
      <c r="K12" s="183">
        <f>COUNTIF(Q12:Q14,"〇")</f>
        <v>1</v>
      </c>
      <c r="L12" s="184"/>
      <c r="M12" s="184"/>
      <c r="N12" s="185"/>
      <c r="O12" s="192">
        <v>11</v>
      </c>
      <c r="P12" s="193"/>
      <c r="Q12" s="9" t="str">
        <f t="shared" ref="Q12:Q29" si="0">IF(O12&gt;T12,"〇","  ")</f>
        <v xml:space="preserve">  </v>
      </c>
      <c r="R12" s="10" t="s">
        <v>8</v>
      </c>
      <c r="S12" s="11" t="str">
        <f t="shared" ref="S12:S29" si="1">IF(T12&gt;O12,"〇","  ")</f>
        <v>〇</v>
      </c>
      <c r="T12" s="192">
        <v>15</v>
      </c>
      <c r="U12" s="193"/>
      <c r="V12" s="12"/>
      <c r="W12" s="183">
        <f>COUNTIF(S12:S14,"〇")</f>
        <v>2</v>
      </c>
      <c r="X12" s="184"/>
      <c r="Y12" s="185"/>
      <c r="Z12" s="165" t="str">
        <f>C6</f>
        <v>中川クラブＢ</v>
      </c>
      <c r="AA12" s="165"/>
      <c r="AB12" s="165"/>
      <c r="AC12" s="165"/>
      <c r="AD12" s="165"/>
      <c r="AE12" s="165"/>
      <c r="AF12" s="165"/>
      <c r="AG12" s="166"/>
      <c r="AH12" s="44"/>
      <c r="AI12" s="195" t="str">
        <f>C7</f>
        <v>中川クラブＡ</v>
      </c>
      <c r="AJ12" s="165"/>
      <c r="AK12" s="165"/>
      <c r="AL12" s="165"/>
      <c r="AM12" s="165"/>
      <c r="AN12" s="196" t="s">
        <v>153</v>
      </c>
      <c r="AO12" s="165"/>
      <c r="AP12" s="165"/>
      <c r="AQ12" s="166"/>
    </row>
    <row r="13" spans="1:57" ht="13.5" customHeight="1">
      <c r="A13" s="161"/>
      <c r="B13" s="162"/>
      <c r="C13" s="165"/>
      <c r="D13" s="165"/>
      <c r="E13" s="165"/>
      <c r="F13" s="165"/>
      <c r="G13" s="165"/>
      <c r="H13" s="165"/>
      <c r="I13" s="165"/>
      <c r="J13" s="165"/>
      <c r="K13" s="186"/>
      <c r="L13" s="187"/>
      <c r="M13" s="187"/>
      <c r="N13" s="188"/>
      <c r="O13" s="169">
        <v>15</v>
      </c>
      <c r="P13" s="170"/>
      <c r="Q13" s="14" t="str">
        <f t="shared" si="0"/>
        <v>〇</v>
      </c>
      <c r="R13" s="15" t="s">
        <v>9</v>
      </c>
      <c r="S13" s="16" t="str">
        <f t="shared" si="1"/>
        <v xml:space="preserve">  </v>
      </c>
      <c r="T13" s="169">
        <v>13</v>
      </c>
      <c r="U13" s="170"/>
      <c r="V13" s="17" t="str">
        <f>IF(T13&gt;O13,"〇","  ")</f>
        <v xml:space="preserve">  </v>
      </c>
      <c r="W13" s="186"/>
      <c r="X13" s="187"/>
      <c r="Y13" s="188"/>
      <c r="Z13" s="165"/>
      <c r="AA13" s="165"/>
      <c r="AB13" s="165"/>
      <c r="AC13" s="165"/>
      <c r="AD13" s="165"/>
      <c r="AE13" s="165"/>
      <c r="AF13" s="165"/>
      <c r="AG13" s="166"/>
      <c r="AH13" s="44"/>
      <c r="AI13" s="195"/>
      <c r="AJ13" s="165"/>
      <c r="AK13" s="165"/>
      <c r="AL13" s="165"/>
      <c r="AM13" s="165"/>
      <c r="AN13" s="196"/>
      <c r="AO13" s="165"/>
      <c r="AP13" s="165"/>
      <c r="AQ13" s="166"/>
    </row>
    <row r="14" spans="1:57" ht="13.5" customHeight="1">
      <c r="A14" s="161"/>
      <c r="B14" s="162"/>
      <c r="C14" s="165"/>
      <c r="D14" s="165"/>
      <c r="E14" s="165"/>
      <c r="F14" s="165"/>
      <c r="G14" s="165"/>
      <c r="H14" s="165"/>
      <c r="I14" s="165"/>
      <c r="J14" s="165"/>
      <c r="K14" s="189"/>
      <c r="L14" s="190"/>
      <c r="M14" s="190"/>
      <c r="N14" s="191"/>
      <c r="O14" s="167">
        <v>12</v>
      </c>
      <c r="P14" s="168"/>
      <c r="Q14" s="18" t="str">
        <f t="shared" si="0"/>
        <v xml:space="preserve">  </v>
      </c>
      <c r="R14" s="19" t="s">
        <v>10</v>
      </c>
      <c r="S14" s="20" t="str">
        <f t="shared" si="1"/>
        <v>〇</v>
      </c>
      <c r="T14" s="167">
        <v>15</v>
      </c>
      <c r="U14" s="168"/>
      <c r="V14" s="21" t="str">
        <f>IF(T14&gt;O14,"〇","  ")</f>
        <v>〇</v>
      </c>
      <c r="W14" s="189"/>
      <c r="X14" s="190"/>
      <c r="Y14" s="191"/>
      <c r="Z14" s="165"/>
      <c r="AA14" s="165"/>
      <c r="AB14" s="165"/>
      <c r="AC14" s="165"/>
      <c r="AD14" s="165"/>
      <c r="AE14" s="165"/>
      <c r="AF14" s="165"/>
      <c r="AG14" s="166"/>
      <c r="AH14" s="44"/>
      <c r="AI14" s="195"/>
      <c r="AJ14" s="165"/>
      <c r="AK14" s="165"/>
      <c r="AL14" s="165"/>
      <c r="AM14" s="165"/>
      <c r="AN14" s="196"/>
      <c r="AO14" s="165"/>
      <c r="AP14" s="165"/>
      <c r="AQ14" s="166"/>
    </row>
    <row r="15" spans="1:57" ht="13.5" customHeight="1">
      <c r="A15" s="161"/>
      <c r="B15" s="162"/>
      <c r="C15" s="165" t="str">
        <f>P5</f>
        <v>わかば</v>
      </c>
      <c r="D15" s="165"/>
      <c r="E15" s="165"/>
      <c r="F15" s="165"/>
      <c r="G15" s="165"/>
      <c r="H15" s="165"/>
      <c r="I15" s="165"/>
      <c r="J15" s="165"/>
      <c r="K15" s="183">
        <f>COUNTIF(Q15:Q17,"〇")</f>
        <v>2</v>
      </c>
      <c r="L15" s="184"/>
      <c r="M15" s="184"/>
      <c r="N15" s="185"/>
      <c r="O15" s="197">
        <v>15</v>
      </c>
      <c r="P15" s="198"/>
      <c r="Q15" s="9" t="str">
        <f t="shared" si="0"/>
        <v>〇</v>
      </c>
      <c r="R15" s="25" t="s">
        <v>8</v>
      </c>
      <c r="S15" s="11" t="str">
        <f t="shared" si="1"/>
        <v xml:space="preserve">  </v>
      </c>
      <c r="T15" s="197">
        <v>7</v>
      </c>
      <c r="U15" s="198"/>
      <c r="V15" s="22"/>
      <c r="W15" s="183">
        <f>COUNTIF(S15:S17,"〇")</f>
        <v>0</v>
      </c>
      <c r="X15" s="184"/>
      <c r="Y15" s="185"/>
      <c r="Z15" s="165" t="str">
        <f>P6</f>
        <v>Ｍ・Ｔ</v>
      </c>
      <c r="AA15" s="165"/>
      <c r="AB15" s="165"/>
      <c r="AC15" s="165"/>
      <c r="AD15" s="165"/>
      <c r="AE15" s="165"/>
      <c r="AF15" s="165"/>
      <c r="AG15" s="166"/>
      <c r="AH15" s="44"/>
      <c r="AI15" s="195" t="str">
        <f>P7</f>
        <v>タッチ</v>
      </c>
      <c r="AJ15" s="165"/>
      <c r="AK15" s="165"/>
      <c r="AL15" s="165"/>
      <c r="AM15" s="165"/>
      <c r="AN15" s="165" t="s">
        <v>129</v>
      </c>
      <c r="AO15" s="165"/>
      <c r="AP15" s="165"/>
      <c r="AQ15" s="166"/>
    </row>
    <row r="16" spans="1:57" ht="13.5" customHeight="1">
      <c r="A16" s="161"/>
      <c r="B16" s="162"/>
      <c r="C16" s="165"/>
      <c r="D16" s="165"/>
      <c r="E16" s="165"/>
      <c r="F16" s="165"/>
      <c r="G16" s="165"/>
      <c r="H16" s="165"/>
      <c r="I16" s="165"/>
      <c r="J16" s="165"/>
      <c r="K16" s="186"/>
      <c r="L16" s="187"/>
      <c r="M16" s="187"/>
      <c r="N16" s="188"/>
      <c r="O16" s="169">
        <v>15</v>
      </c>
      <c r="P16" s="170"/>
      <c r="Q16" s="14" t="str">
        <f t="shared" si="0"/>
        <v>〇</v>
      </c>
      <c r="R16" s="15" t="s">
        <v>9</v>
      </c>
      <c r="S16" s="16" t="str">
        <f t="shared" si="1"/>
        <v xml:space="preserve">  </v>
      </c>
      <c r="T16" s="169">
        <v>12</v>
      </c>
      <c r="U16" s="170"/>
      <c r="V16" s="17"/>
      <c r="W16" s="186"/>
      <c r="X16" s="187"/>
      <c r="Y16" s="188"/>
      <c r="Z16" s="165"/>
      <c r="AA16" s="165"/>
      <c r="AB16" s="165"/>
      <c r="AC16" s="165"/>
      <c r="AD16" s="165"/>
      <c r="AE16" s="165"/>
      <c r="AF16" s="165"/>
      <c r="AG16" s="166"/>
      <c r="AH16" s="44"/>
      <c r="AI16" s="195"/>
      <c r="AJ16" s="165"/>
      <c r="AK16" s="165"/>
      <c r="AL16" s="165"/>
      <c r="AM16" s="165"/>
      <c r="AN16" s="165"/>
      <c r="AO16" s="165"/>
      <c r="AP16" s="165"/>
      <c r="AQ16" s="166"/>
    </row>
    <row r="17" spans="1:63" ht="13.5" customHeight="1">
      <c r="A17" s="163"/>
      <c r="B17" s="164"/>
      <c r="C17" s="165"/>
      <c r="D17" s="165"/>
      <c r="E17" s="165"/>
      <c r="F17" s="165"/>
      <c r="G17" s="165"/>
      <c r="H17" s="165"/>
      <c r="I17" s="165"/>
      <c r="J17" s="165"/>
      <c r="K17" s="189"/>
      <c r="L17" s="190"/>
      <c r="M17" s="190"/>
      <c r="N17" s="191"/>
      <c r="O17" s="171"/>
      <c r="P17" s="172"/>
      <c r="Q17" s="18" t="str">
        <f t="shared" si="0"/>
        <v xml:space="preserve">  </v>
      </c>
      <c r="R17" s="23" t="s">
        <v>10</v>
      </c>
      <c r="S17" s="20" t="str">
        <f t="shared" si="1"/>
        <v xml:space="preserve">  </v>
      </c>
      <c r="T17" s="171"/>
      <c r="U17" s="173"/>
      <c r="V17" s="24"/>
      <c r="W17" s="189"/>
      <c r="X17" s="190"/>
      <c r="Y17" s="191"/>
      <c r="Z17" s="165"/>
      <c r="AA17" s="165"/>
      <c r="AB17" s="165"/>
      <c r="AC17" s="165"/>
      <c r="AD17" s="165"/>
      <c r="AE17" s="165"/>
      <c r="AF17" s="165"/>
      <c r="AG17" s="166"/>
      <c r="AH17" s="44"/>
      <c r="AI17" s="195"/>
      <c r="AJ17" s="165"/>
      <c r="AK17" s="165"/>
      <c r="AL17" s="165"/>
      <c r="AM17" s="165"/>
      <c r="AN17" s="165"/>
      <c r="AO17" s="165"/>
      <c r="AP17" s="165"/>
      <c r="AQ17" s="166"/>
    </row>
    <row r="18" spans="1:63" ht="13.5" customHeight="1">
      <c r="A18" s="159">
        <v>2</v>
      </c>
      <c r="B18" s="160"/>
      <c r="C18" s="165" t="str">
        <f>C6</f>
        <v>中川クラブＢ</v>
      </c>
      <c r="D18" s="165"/>
      <c r="E18" s="165"/>
      <c r="F18" s="165"/>
      <c r="G18" s="165"/>
      <c r="H18" s="165"/>
      <c r="I18" s="165"/>
      <c r="J18" s="165"/>
      <c r="K18" s="183">
        <f>COUNTIF(Q18:Q20,"〇")</f>
        <v>2</v>
      </c>
      <c r="L18" s="184"/>
      <c r="M18" s="184"/>
      <c r="N18" s="185"/>
      <c r="O18" s="197">
        <v>15</v>
      </c>
      <c r="P18" s="198"/>
      <c r="Q18" s="9" t="str">
        <f t="shared" si="0"/>
        <v>〇</v>
      </c>
      <c r="R18" s="25" t="s">
        <v>8</v>
      </c>
      <c r="S18" s="11" t="str">
        <f t="shared" si="1"/>
        <v xml:space="preserve">  </v>
      </c>
      <c r="T18" s="197">
        <v>3</v>
      </c>
      <c r="U18" s="198"/>
      <c r="V18" s="22"/>
      <c r="W18" s="183">
        <f>COUNTIF(S18:S20,"〇")</f>
        <v>0</v>
      </c>
      <c r="X18" s="184"/>
      <c r="Y18" s="185"/>
      <c r="Z18" s="165" t="str">
        <f>C7</f>
        <v>中川クラブＡ</v>
      </c>
      <c r="AA18" s="165"/>
      <c r="AB18" s="165"/>
      <c r="AC18" s="165"/>
      <c r="AD18" s="165"/>
      <c r="AE18" s="165"/>
      <c r="AF18" s="165"/>
      <c r="AG18" s="166"/>
      <c r="AH18" s="44"/>
      <c r="AI18" s="195" t="str">
        <f>C5</f>
        <v>Ａ</v>
      </c>
      <c r="AJ18" s="165"/>
      <c r="AK18" s="165"/>
      <c r="AL18" s="165"/>
      <c r="AM18" s="165"/>
      <c r="AN18" s="165" t="s">
        <v>153</v>
      </c>
      <c r="AO18" s="165"/>
      <c r="AP18" s="165"/>
      <c r="AQ18" s="166"/>
    </row>
    <row r="19" spans="1:63" ht="13.5" customHeight="1">
      <c r="A19" s="161"/>
      <c r="B19" s="162"/>
      <c r="C19" s="165"/>
      <c r="D19" s="165"/>
      <c r="E19" s="165"/>
      <c r="F19" s="165"/>
      <c r="G19" s="165"/>
      <c r="H19" s="165"/>
      <c r="I19" s="165"/>
      <c r="J19" s="165"/>
      <c r="K19" s="186"/>
      <c r="L19" s="187"/>
      <c r="M19" s="187"/>
      <c r="N19" s="188"/>
      <c r="O19" s="169">
        <v>15</v>
      </c>
      <c r="P19" s="170"/>
      <c r="Q19" s="14" t="str">
        <f t="shared" si="0"/>
        <v>〇</v>
      </c>
      <c r="R19" s="15" t="s">
        <v>9</v>
      </c>
      <c r="S19" s="16" t="str">
        <f t="shared" si="1"/>
        <v xml:space="preserve">  </v>
      </c>
      <c r="T19" s="169">
        <v>10</v>
      </c>
      <c r="U19" s="170"/>
      <c r="V19" s="17"/>
      <c r="W19" s="186"/>
      <c r="X19" s="187"/>
      <c r="Y19" s="188"/>
      <c r="Z19" s="165"/>
      <c r="AA19" s="165"/>
      <c r="AB19" s="165"/>
      <c r="AC19" s="165"/>
      <c r="AD19" s="165"/>
      <c r="AE19" s="165"/>
      <c r="AF19" s="165"/>
      <c r="AG19" s="166"/>
      <c r="AH19" s="44"/>
      <c r="AI19" s="195"/>
      <c r="AJ19" s="165"/>
      <c r="AK19" s="165"/>
      <c r="AL19" s="165"/>
      <c r="AM19" s="165"/>
      <c r="AN19" s="165"/>
      <c r="AO19" s="165"/>
      <c r="AP19" s="165"/>
      <c r="AQ19" s="166"/>
    </row>
    <row r="20" spans="1:63" ht="13.5" customHeight="1">
      <c r="A20" s="161"/>
      <c r="B20" s="162"/>
      <c r="C20" s="165"/>
      <c r="D20" s="165"/>
      <c r="E20" s="165"/>
      <c r="F20" s="165"/>
      <c r="G20" s="165"/>
      <c r="H20" s="165"/>
      <c r="I20" s="165"/>
      <c r="J20" s="165"/>
      <c r="K20" s="189"/>
      <c r="L20" s="190"/>
      <c r="M20" s="190"/>
      <c r="N20" s="191"/>
      <c r="O20" s="171"/>
      <c r="P20" s="173"/>
      <c r="Q20" s="18" t="str">
        <f t="shared" si="0"/>
        <v xml:space="preserve">  </v>
      </c>
      <c r="R20" s="23" t="s">
        <v>10</v>
      </c>
      <c r="S20" s="20" t="str">
        <f t="shared" si="1"/>
        <v xml:space="preserve">  </v>
      </c>
      <c r="T20" s="171"/>
      <c r="U20" s="173"/>
      <c r="V20" s="24"/>
      <c r="W20" s="189"/>
      <c r="X20" s="190"/>
      <c r="Y20" s="191"/>
      <c r="Z20" s="165"/>
      <c r="AA20" s="165"/>
      <c r="AB20" s="165"/>
      <c r="AC20" s="165"/>
      <c r="AD20" s="165"/>
      <c r="AE20" s="165"/>
      <c r="AF20" s="165"/>
      <c r="AG20" s="166"/>
      <c r="AH20" s="44"/>
      <c r="AI20" s="195"/>
      <c r="AJ20" s="165"/>
      <c r="AK20" s="165"/>
      <c r="AL20" s="165"/>
      <c r="AM20" s="165"/>
      <c r="AN20" s="165"/>
      <c r="AO20" s="165"/>
      <c r="AP20" s="165"/>
      <c r="AQ20" s="166"/>
    </row>
    <row r="21" spans="1:63" ht="13.5" customHeight="1">
      <c r="A21" s="161"/>
      <c r="B21" s="162"/>
      <c r="C21" s="165" t="str">
        <f>P6</f>
        <v>Ｍ・Ｔ</v>
      </c>
      <c r="D21" s="165"/>
      <c r="E21" s="165"/>
      <c r="F21" s="165"/>
      <c r="G21" s="165"/>
      <c r="H21" s="165"/>
      <c r="I21" s="165"/>
      <c r="J21" s="165"/>
      <c r="K21" s="183">
        <f>COUNTIF(Q21:Q23,"〇")</f>
        <v>2</v>
      </c>
      <c r="L21" s="184"/>
      <c r="M21" s="184"/>
      <c r="N21" s="185"/>
      <c r="O21" s="197">
        <v>16</v>
      </c>
      <c r="P21" s="198"/>
      <c r="Q21" s="9" t="str">
        <f t="shared" si="0"/>
        <v>〇</v>
      </c>
      <c r="R21" s="25" t="s">
        <v>8</v>
      </c>
      <c r="S21" s="11" t="str">
        <f t="shared" si="1"/>
        <v xml:space="preserve">  </v>
      </c>
      <c r="T21" s="197">
        <v>14</v>
      </c>
      <c r="U21" s="198"/>
      <c r="V21" s="22"/>
      <c r="W21" s="183">
        <f>COUNTIF(S21:S23,"〇")</f>
        <v>0</v>
      </c>
      <c r="X21" s="184"/>
      <c r="Y21" s="185"/>
      <c r="Z21" s="165" t="str">
        <f>P7</f>
        <v>タッチ</v>
      </c>
      <c r="AA21" s="165"/>
      <c r="AB21" s="165"/>
      <c r="AC21" s="165"/>
      <c r="AD21" s="165"/>
      <c r="AE21" s="165"/>
      <c r="AF21" s="165"/>
      <c r="AG21" s="166"/>
      <c r="AH21" s="44"/>
      <c r="AI21" s="195" t="str">
        <f>P5</f>
        <v>わかば</v>
      </c>
      <c r="AJ21" s="165"/>
      <c r="AK21" s="165"/>
      <c r="AL21" s="165"/>
      <c r="AM21" s="165"/>
      <c r="AN21" s="165" t="s">
        <v>129</v>
      </c>
      <c r="AO21" s="165"/>
      <c r="AP21" s="165"/>
      <c r="AQ21" s="166"/>
    </row>
    <row r="22" spans="1:63" ht="13.5" customHeight="1">
      <c r="A22" s="161"/>
      <c r="B22" s="162"/>
      <c r="C22" s="165"/>
      <c r="D22" s="165"/>
      <c r="E22" s="165"/>
      <c r="F22" s="165"/>
      <c r="G22" s="165"/>
      <c r="H22" s="165"/>
      <c r="I22" s="165"/>
      <c r="J22" s="165"/>
      <c r="K22" s="186"/>
      <c r="L22" s="187"/>
      <c r="M22" s="187"/>
      <c r="N22" s="188"/>
      <c r="O22" s="169">
        <v>15</v>
      </c>
      <c r="P22" s="170"/>
      <c r="Q22" s="14" t="str">
        <f t="shared" si="0"/>
        <v>〇</v>
      </c>
      <c r="R22" s="15" t="s">
        <v>9</v>
      </c>
      <c r="S22" s="16" t="str">
        <f t="shared" si="1"/>
        <v xml:space="preserve">  </v>
      </c>
      <c r="T22" s="169">
        <v>9</v>
      </c>
      <c r="U22" s="170"/>
      <c r="V22" s="17"/>
      <c r="W22" s="186"/>
      <c r="X22" s="187"/>
      <c r="Y22" s="188"/>
      <c r="Z22" s="165"/>
      <c r="AA22" s="165"/>
      <c r="AB22" s="165"/>
      <c r="AC22" s="165"/>
      <c r="AD22" s="165"/>
      <c r="AE22" s="165"/>
      <c r="AF22" s="165"/>
      <c r="AG22" s="166"/>
      <c r="AH22" s="44"/>
      <c r="AI22" s="195"/>
      <c r="AJ22" s="165"/>
      <c r="AK22" s="165"/>
      <c r="AL22" s="165"/>
      <c r="AM22" s="165"/>
      <c r="AN22" s="165"/>
      <c r="AO22" s="165"/>
      <c r="AP22" s="165"/>
      <c r="AQ22" s="166"/>
    </row>
    <row r="23" spans="1:63" ht="13.5" customHeight="1">
      <c r="A23" s="163"/>
      <c r="B23" s="164"/>
      <c r="C23" s="165"/>
      <c r="D23" s="165"/>
      <c r="E23" s="165"/>
      <c r="F23" s="165"/>
      <c r="G23" s="165"/>
      <c r="H23" s="165"/>
      <c r="I23" s="165"/>
      <c r="J23" s="165"/>
      <c r="K23" s="189"/>
      <c r="L23" s="190"/>
      <c r="M23" s="190"/>
      <c r="N23" s="191"/>
      <c r="O23" s="171"/>
      <c r="P23" s="172"/>
      <c r="Q23" s="18" t="str">
        <f t="shared" si="0"/>
        <v xml:space="preserve">  </v>
      </c>
      <c r="R23" s="23" t="s">
        <v>10</v>
      </c>
      <c r="S23" s="20" t="str">
        <f t="shared" si="1"/>
        <v xml:space="preserve">  </v>
      </c>
      <c r="T23" s="171"/>
      <c r="U23" s="173"/>
      <c r="V23" s="24"/>
      <c r="W23" s="189"/>
      <c r="X23" s="190"/>
      <c r="Y23" s="191"/>
      <c r="Z23" s="165"/>
      <c r="AA23" s="165"/>
      <c r="AB23" s="165"/>
      <c r="AC23" s="165"/>
      <c r="AD23" s="165"/>
      <c r="AE23" s="165"/>
      <c r="AF23" s="165"/>
      <c r="AG23" s="166"/>
      <c r="AH23" s="44"/>
      <c r="AI23" s="195"/>
      <c r="AJ23" s="165"/>
      <c r="AK23" s="165"/>
      <c r="AL23" s="165"/>
      <c r="AM23" s="165"/>
      <c r="AN23" s="165"/>
      <c r="AO23" s="165"/>
      <c r="AP23" s="165"/>
      <c r="AQ23" s="166"/>
    </row>
    <row r="24" spans="1:63" ht="13.5" customHeight="1">
      <c r="A24" s="159">
        <v>3</v>
      </c>
      <c r="B24" s="160"/>
      <c r="C24" s="165" t="str">
        <f>C5</f>
        <v>Ａ</v>
      </c>
      <c r="D24" s="165"/>
      <c r="E24" s="165"/>
      <c r="F24" s="165"/>
      <c r="G24" s="165"/>
      <c r="H24" s="165"/>
      <c r="I24" s="165"/>
      <c r="J24" s="165"/>
      <c r="K24" s="183">
        <f>COUNTIF(Q24:Q26,"〇")</f>
        <v>0</v>
      </c>
      <c r="L24" s="184"/>
      <c r="M24" s="184"/>
      <c r="N24" s="185"/>
      <c r="O24" s="197">
        <v>7</v>
      </c>
      <c r="P24" s="200"/>
      <c r="Q24" s="9" t="str">
        <f t="shared" si="0"/>
        <v xml:space="preserve">  </v>
      </c>
      <c r="R24" s="25" t="s">
        <v>8</v>
      </c>
      <c r="S24" s="11" t="str">
        <f t="shared" si="1"/>
        <v>〇</v>
      </c>
      <c r="T24" s="197">
        <v>15</v>
      </c>
      <c r="U24" s="198"/>
      <c r="V24" s="22"/>
      <c r="W24" s="183">
        <f>COUNTIF(S24:S26,"〇")</f>
        <v>2</v>
      </c>
      <c r="X24" s="184"/>
      <c r="Y24" s="185"/>
      <c r="Z24" s="165" t="str">
        <f>C7</f>
        <v>中川クラブＡ</v>
      </c>
      <c r="AA24" s="165"/>
      <c r="AB24" s="165"/>
      <c r="AC24" s="165"/>
      <c r="AD24" s="165"/>
      <c r="AE24" s="165"/>
      <c r="AF24" s="165"/>
      <c r="AG24" s="166"/>
      <c r="AH24" s="44"/>
      <c r="AI24" s="195" t="str">
        <f>C6</f>
        <v>中川クラブＢ</v>
      </c>
      <c r="AJ24" s="165"/>
      <c r="AK24" s="165"/>
      <c r="AL24" s="165"/>
      <c r="AM24" s="165"/>
      <c r="AN24" s="165" t="s">
        <v>153</v>
      </c>
      <c r="AO24" s="165"/>
      <c r="AP24" s="165"/>
      <c r="AQ24" s="166"/>
    </row>
    <row r="25" spans="1:63" ht="13.5" customHeight="1">
      <c r="A25" s="161"/>
      <c r="B25" s="162"/>
      <c r="C25" s="165"/>
      <c r="D25" s="165"/>
      <c r="E25" s="165"/>
      <c r="F25" s="165"/>
      <c r="G25" s="165"/>
      <c r="H25" s="165"/>
      <c r="I25" s="165"/>
      <c r="J25" s="165"/>
      <c r="K25" s="186"/>
      <c r="L25" s="187"/>
      <c r="M25" s="187"/>
      <c r="N25" s="188"/>
      <c r="O25" s="169">
        <v>16</v>
      </c>
      <c r="P25" s="199"/>
      <c r="Q25" s="14" t="str">
        <f t="shared" si="0"/>
        <v xml:space="preserve">  </v>
      </c>
      <c r="R25" s="15" t="s">
        <v>9</v>
      </c>
      <c r="S25" s="16" t="str">
        <f t="shared" si="1"/>
        <v>〇</v>
      </c>
      <c r="T25" s="169">
        <v>17</v>
      </c>
      <c r="U25" s="170"/>
      <c r="V25" s="17"/>
      <c r="W25" s="186"/>
      <c r="X25" s="187"/>
      <c r="Y25" s="188"/>
      <c r="Z25" s="165"/>
      <c r="AA25" s="165"/>
      <c r="AB25" s="165"/>
      <c r="AC25" s="165"/>
      <c r="AD25" s="165"/>
      <c r="AE25" s="165"/>
      <c r="AF25" s="165"/>
      <c r="AG25" s="166"/>
      <c r="AH25" s="44"/>
      <c r="AI25" s="195"/>
      <c r="AJ25" s="165"/>
      <c r="AK25" s="165"/>
      <c r="AL25" s="165"/>
      <c r="AM25" s="165"/>
      <c r="AN25" s="165"/>
      <c r="AO25" s="165"/>
      <c r="AP25" s="165"/>
      <c r="AQ25" s="166"/>
    </row>
    <row r="26" spans="1:63" ht="13.5" customHeight="1">
      <c r="A26" s="161"/>
      <c r="B26" s="162"/>
      <c r="C26" s="165"/>
      <c r="D26" s="165"/>
      <c r="E26" s="165"/>
      <c r="F26" s="165"/>
      <c r="G26" s="165"/>
      <c r="H26" s="165"/>
      <c r="I26" s="165"/>
      <c r="J26" s="165"/>
      <c r="K26" s="189"/>
      <c r="L26" s="190"/>
      <c r="M26" s="190"/>
      <c r="N26" s="191"/>
      <c r="O26" s="171"/>
      <c r="P26" s="172"/>
      <c r="Q26" s="18" t="str">
        <f t="shared" si="0"/>
        <v xml:space="preserve">  </v>
      </c>
      <c r="R26" s="23" t="s">
        <v>10</v>
      </c>
      <c r="S26" s="20" t="str">
        <f t="shared" si="1"/>
        <v xml:space="preserve">  </v>
      </c>
      <c r="T26" s="171"/>
      <c r="U26" s="173"/>
      <c r="V26" s="24"/>
      <c r="W26" s="189"/>
      <c r="X26" s="190"/>
      <c r="Y26" s="191"/>
      <c r="Z26" s="165"/>
      <c r="AA26" s="165"/>
      <c r="AB26" s="165"/>
      <c r="AC26" s="165"/>
      <c r="AD26" s="165"/>
      <c r="AE26" s="165"/>
      <c r="AF26" s="165"/>
      <c r="AG26" s="166"/>
      <c r="AH26" s="44"/>
      <c r="AI26" s="195"/>
      <c r="AJ26" s="165"/>
      <c r="AK26" s="165"/>
      <c r="AL26" s="165"/>
      <c r="AM26" s="165"/>
      <c r="AN26" s="165"/>
      <c r="AO26" s="165"/>
      <c r="AP26" s="165"/>
      <c r="AQ26" s="166"/>
    </row>
    <row r="27" spans="1:63" ht="13.5" customHeight="1">
      <c r="A27" s="161"/>
      <c r="B27" s="162"/>
      <c r="C27" s="165" t="str">
        <f>P5</f>
        <v>わかば</v>
      </c>
      <c r="D27" s="165"/>
      <c r="E27" s="165"/>
      <c r="F27" s="165"/>
      <c r="G27" s="165"/>
      <c r="H27" s="165"/>
      <c r="I27" s="165"/>
      <c r="J27" s="165"/>
      <c r="K27" s="183">
        <f>COUNTIF(Q27:Q29,"〇")</f>
        <v>2</v>
      </c>
      <c r="L27" s="184"/>
      <c r="M27" s="184"/>
      <c r="N27" s="185"/>
      <c r="O27" s="197">
        <v>15</v>
      </c>
      <c r="P27" s="200"/>
      <c r="Q27" s="9" t="str">
        <f t="shared" si="0"/>
        <v>〇</v>
      </c>
      <c r="R27" s="25" t="s">
        <v>8</v>
      </c>
      <c r="S27" s="11" t="str">
        <f t="shared" si="1"/>
        <v xml:space="preserve">  </v>
      </c>
      <c r="T27" s="197">
        <v>5</v>
      </c>
      <c r="U27" s="198"/>
      <c r="V27" s="22"/>
      <c r="W27" s="183">
        <f>COUNTIF(S27:S29,"〇")</f>
        <v>0</v>
      </c>
      <c r="X27" s="184"/>
      <c r="Y27" s="185"/>
      <c r="Z27" s="165" t="str">
        <f>P7</f>
        <v>タッチ</v>
      </c>
      <c r="AA27" s="165"/>
      <c r="AB27" s="165"/>
      <c r="AC27" s="165"/>
      <c r="AD27" s="165"/>
      <c r="AE27" s="165"/>
      <c r="AF27" s="165"/>
      <c r="AG27" s="166"/>
      <c r="AH27" s="44"/>
      <c r="AI27" s="195" t="str">
        <f>P6</f>
        <v>Ｍ・Ｔ</v>
      </c>
      <c r="AJ27" s="165"/>
      <c r="AK27" s="165"/>
      <c r="AL27" s="165"/>
      <c r="AM27" s="165"/>
      <c r="AN27" s="165" t="s">
        <v>129</v>
      </c>
      <c r="AO27" s="165"/>
      <c r="AP27" s="165"/>
      <c r="AQ27" s="166"/>
    </row>
    <row r="28" spans="1:63" ht="13.5" customHeight="1">
      <c r="A28" s="161"/>
      <c r="B28" s="162"/>
      <c r="C28" s="165"/>
      <c r="D28" s="165"/>
      <c r="E28" s="165"/>
      <c r="F28" s="165"/>
      <c r="G28" s="165"/>
      <c r="H28" s="165"/>
      <c r="I28" s="165"/>
      <c r="J28" s="165"/>
      <c r="K28" s="186"/>
      <c r="L28" s="187"/>
      <c r="M28" s="187"/>
      <c r="N28" s="188"/>
      <c r="O28" s="169">
        <v>15</v>
      </c>
      <c r="P28" s="199"/>
      <c r="Q28" s="14" t="str">
        <f t="shared" si="0"/>
        <v>〇</v>
      </c>
      <c r="R28" s="15" t="s">
        <v>9</v>
      </c>
      <c r="S28" s="16" t="str">
        <f t="shared" si="1"/>
        <v xml:space="preserve">  </v>
      </c>
      <c r="T28" s="169">
        <v>10</v>
      </c>
      <c r="U28" s="170"/>
      <c r="V28" s="17"/>
      <c r="W28" s="186"/>
      <c r="X28" s="187"/>
      <c r="Y28" s="188"/>
      <c r="Z28" s="165"/>
      <c r="AA28" s="165"/>
      <c r="AB28" s="165"/>
      <c r="AC28" s="165"/>
      <c r="AD28" s="165"/>
      <c r="AE28" s="165"/>
      <c r="AF28" s="165"/>
      <c r="AG28" s="166"/>
      <c r="AH28" s="44"/>
      <c r="AI28" s="195"/>
      <c r="AJ28" s="165"/>
      <c r="AK28" s="165"/>
      <c r="AL28" s="165"/>
      <c r="AM28" s="165"/>
      <c r="AN28" s="165"/>
      <c r="AO28" s="165"/>
      <c r="AP28" s="165"/>
      <c r="AQ28" s="166"/>
    </row>
    <row r="29" spans="1:63" ht="13.5" customHeight="1">
      <c r="A29" s="163"/>
      <c r="B29" s="164"/>
      <c r="C29" s="165"/>
      <c r="D29" s="165"/>
      <c r="E29" s="165"/>
      <c r="F29" s="165"/>
      <c r="G29" s="165"/>
      <c r="H29" s="165"/>
      <c r="I29" s="165"/>
      <c r="J29" s="165"/>
      <c r="K29" s="189"/>
      <c r="L29" s="190"/>
      <c r="M29" s="190"/>
      <c r="N29" s="191"/>
      <c r="O29" s="171"/>
      <c r="P29" s="172"/>
      <c r="Q29" s="18" t="str">
        <f t="shared" si="0"/>
        <v xml:space="preserve">  </v>
      </c>
      <c r="R29" s="23" t="s">
        <v>10</v>
      </c>
      <c r="S29" s="20" t="str">
        <f t="shared" si="1"/>
        <v xml:space="preserve">  </v>
      </c>
      <c r="T29" s="171"/>
      <c r="U29" s="173"/>
      <c r="V29" s="24"/>
      <c r="W29" s="189"/>
      <c r="X29" s="190"/>
      <c r="Y29" s="191"/>
      <c r="Z29" s="165"/>
      <c r="AA29" s="165"/>
      <c r="AB29" s="165"/>
      <c r="AC29" s="165"/>
      <c r="AD29" s="165"/>
      <c r="AE29" s="165"/>
      <c r="AF29" s="165"/>
      <c r="AG29" s="166"/>
      <c r="AH29" s="44"/>
      <c r="AI29" s="195"/>
      <c r="AJ29" s="165"/>
      <c r="AK29" s="165"/>
      <c r="AL29" s="165"/>
      <c r="AM29" s="165"/>
      <c r="AN29" s="165"/>
      <c r="AO29" s="165"/>
      <c r="AP29" s="165"/>
      <c r="AQ29" s="166"/>
    </row>
    <row r="30" spans="1:63" s="1" customFormat="1" ht="21" hidden="1" customHeight="1">
      <c r="A30" s="202" t="s">
        <v>111</v>
      </c>
      <c r="B30" s="203"/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203"/>
      <c r="AK30" s="203"/>
      <c r="AL30" s="203"/>
      <c r="AM30" s="203"/>
      <c r="AN30" s="203"/>
      <c r="AO30" s="203"/>
      <c r="AP30" s="203"/>
      <c r="AQ30" s="204"/>
      <c r="AR30" s="13"/>
      <c r="AS30" s="13"/>
      <c r="BD30" s="2"/>
      <c r="BI30" s="26"/>
      <c r="BJ30" s="26"/>
      <c r="BK30" s="26"/>
    </row>
    <row r="31" spans="1:63" ht="13.5" customHeight="1">
      <c r="A31" s="159">
        <v>4</v>
      </c>
      <c r="B31" s="160"/>
      <c r="C31" s="165" t="str">
        <f>C5</f>
        <v>Ａ</v>
      </c>
      <c r="D31" s="165"/>
      <c r="E31" s="165"/>
      <c r="F31" s="165"/>
      <c r="G31" s="165"/>
      <c r="H31" s="165"/>
      <c r="I31" s="165"/>
      <c r="J31" s="165"/>
      <c r="K31" s="183">
        <f>COUNTIF(Q31:Q33,"〇")</f>
        <v>0</v>
      </c>
      <c r="L31" s="184"/>
      <c r="M31" s="184"/>
      <c r="N31" s="185"/>
      <c r="O31" s="192">
        <v>7</v>
      </c>
      <c r="P31" s="205"/>
      <c r="Q31" s="9" t="str">
        <f t="shared" ref="Q31:Q57" si="2">IF(O31&gt;T31,"〇","  ")</f>
        <v xml:space="preserve">  </v>
      </c>
      <c r="R31" s="10" t="s">
        <v>8</v>
      </c>
      <c r="S31" s="83" t="str">
        <f t="shared" ref="S31:S57" si="3">IF(T31&gt;O31,"〇","  ")</f>
        <v>〇</v>
      </c>
      <c r="T31" s="192">
        <v>15</v>
      </c>
      <c r="U31" s="205"/>
      <c r="V31" s="45"/>
      <c r="W31" s="183">
        <f>COUNTIF(S31:S33,"〇")</f>
        <v>2</v>
      </c>
      <c r="X31" s="184"/>
      <c r="Y31" s="185"/>
      <c r="Z31" s="165" t="str">
        <f>P5</f>
        <v>わかば</v>
      </c>
      <c r="AA31" s="165"/>
      <c r="AB31" s="165"/>
      <c r="AC31" s="165"/>
      <c r="AD31" s="165"/>
      <c r="AE31" s="165"/>
      <c r="AF31" s="165"/>
      <c r="AG31" s="166"/>
      <c r="AH31" s="44"/>
      <c r="AI31" s="195" t="str">
        <f>C7</f>
        <v>中川クラブＡ</v>
      </c>
      <c r="AJ31" s="165"/>
      <c r="AK31" s="165"/>
      <c r="AL31" s="165"/>
      <c r="AM31" s="165"/>
      <c r="AN31" s="165" t="s">
        <v>153</v>
      </c>
      <c r="AO31" s="165"/>
      <c r="AP31" s="165"/>
      <c r="AQ31" s="166"/>
    </row>
    <row r="32" spans="1:63" ht="13.5" customHeight="1">
      <c r="A32" s="161"/>
      <c r="B32" s="162"/>
      <c r="C32" s="165"/>
      <c r="D32" s="165"/>
      <c r="E32" s="165"/>
      <c r="F32" s="165"/>
      <c r="G32" s="165"/>
      <c r="H32" s="165"/>
      <c r="I32" s="165"/>
      <c r="J32" s="165"/>
      <c r="K32" s="186"/>
      <c r="L32" s="187"/>
      <c r="M32" s="187"/>
      <c r="N32" s="188"/>
      <c r="O32" s="169">
        <v>12</v>
      </c>
      <c r="P32" s="199"/>
      <c r="Q32" s="14" t="str">
        <f t="shared" si="2"/>
        <v xml:space="preserve">  </v>
      </c>
      <c r="R32" s="15" t="s">
        <v>9</v>
      </c>
      <c r="S32" s="16" t="str">
        <f t="shared" si="3"/>
        <v>〇</v>
      </c>
      <c r="T32" s="169">
        <v>15</v>
      </c>
      <c r="U32" s="199"/>
      <c r="V32" s="45"/>
      <c r="W32" s="186"/>
      <c r="X32" s="187"/>
      <c r="Y32" s="188"/>
      <c r="Z32" s="165"/>
      <c r="AA32" s="165"/>
      <c r="AB32" s="165"/>
      <c r="AC32" s="165"/>
      <c r="AD32" s="165"/>
      <c r="AE32" s="165"/>
      <c r="AF32" s="165"/>
      <c r="AG32" s="166"/>
      <c r="AH32" s="44"/>
      <c r="AI32" s="195"/>
      <c r="AJ32" s="165"/>
      <c r="AK32" s="165"/>
      <c r="AL32" s="165"/>
      <c r="AM32" s="165"/>
      <c r="AN32" s="165"/>
      <c r="AO32" s="165"/>
      <c r="AP32" s="165"/>
      <c r="AQ32" s="166"/>
    </row>
    <row r="33" spans="1:98" ht="13.5" customHeight="1">
      <c r="A33" s="161"/>
      <c r="B33" s="162"/>
      <c r="C33" s="165"/>
      <c r="D33" s="165"/>
      <c r="E33" s="165"/>
      <c r="F33" s="165"/>
      <c r="G33" s="165"/>
      <c r="H33" s="165"/>
      <c r="I33" s="165"/>
      <c r="J33" s="165"/>
      <c r="K33" s="189"/>
      <c r="L33" s="190"/>
      <c r="M33" s="190"/>
      <c r="N33" s="191"/>
      <c r="O33" s="167"/>
      <c r="P33" s="201"/>
      <c r="Q33" s="18" t="str">
        <f t="shared" si="2"/>
        <v xml:space="preserve">  </v>
      </c>
      <c r="R33" s="19" t="s">
        <v>10</v>
      </c>
      <c r="S33" s="84" t="str">
        <f t="shared" si="3"/>
        <v xml:space="preserve">  </v>
      </c>
      <c r="T33" s="167"/>
      <c r="U33" s="201"/>
      <c r="V33" s="45"/>
      <c r="W33" s="189"/>
      <c r="X33" s="190"/>
      <c r="Y33" s="191"/>
      <c r="Z33" s="165"/>
      <c r="AA33" s="165"/>
      <c r="AB33" s="165"/>
      <c r="AC33" s="165"/>
      <c r="AD33" s="165"/>
      <c r="AE33" s="165"/>
      <c r="AF33" s="165"/>
      <c r="AG33" s="166"/>
      <c r="AH33" s="44"/>
      <c r="AI33" s="195"/>
      <c r="AJ33" s="165"/>
      <c r="AK33" s="165"/>
      <c r="AL33" s="165"/>
      <c r="AM33" s="165"/>
      <c r="AN33" s="165"/>
      <c r="AO33" s="165"/>
      <c r="AP33" s="165"/>
      <c r="AQ33" s="166"/>
    </row>
    <row r="34" spans="1:98" ht="13.5" customHeight="1">
      <c r="A34" s="161"/>
      <c r="B34" s="162"/>
      <c r="C34" s="165" t="str">
        <f>C6</f>
        <v>中川クラブＢ</v>
      </c>
      <c r="D34" s="165"/>
      <c r="E34" s="165"/>
      <c r="F34" s="165"/>
      <c r="G34" s="165"/>
      <c r="H34" s="165"/>
      <c r="I34" s="165"/>
      <c r="J34" s="165"/>
      <c r="K34" s="183">
        <f>COUNTIF(Q34:Q36,"〇")</f>
        <v>2</v>
      </c>
      <c r="L34" s="184"/>
      <c r="M34" s="184"/>
      <c r="N34" s="185"/>
      <c r="O34" s="192">
        <v>15</v>
      </c>
      <c r="P34" s="205"/>
      <c r="Q34" s="9" t="str">
        <f t="shared" si="2"/>
        <v>〇</v>
      </c>
      <c r="R34" s="10" t="s">
        <v>8</v>
      </c>
      <c r="S34" s="83" t="str">
        <f t="shared" si="3"/>
        <v xml:space="preserve">  </v>
      </c>
      <c r="T34" s="192">
        <v>10</v>
      </c>
      <c r="U34" s="205"/>
      <c r="V34" s="45"/>
      <c r="W34" s="183">
        <f>COUNTIF(S34:S36,"〇")</f>
        <v>0</v>
      </c>
      <c r="X34" s="184"/>
      <c r="Y34" s="185"/>
      <c r="Z34" s="165" t="str">
        <f>P7</f>
        <v>タッチ</v>
      </c>
      <c r="AA34" s="165"/>
      <c r="AB34" s="165"/>
      <c r="AC34" s="165"/>
      <c r="AD34" s="165"/>
      <c r="AE34" s="165"/>
      <c r="AF34" s="165"/>
      <c r="AG34" s="166"/>
      <c r="AH34" s="44"/>
      <c r="AI34" s="195" t="str">
        <f>P6</f>
        <v>Ｍ・Ｔ</v>
      </c>
      <c r="AJ34" s="165"/>
      <c r="AK34" s="165"/>
      <c r="AL34" s="165"/>
      <c r="AM34" s="165"/>
      <c r="AN34" s="165" t="s">
        <v>129</v>
      </c>
      <c r="AO34" s="165"/>
      <c r="AP34" s="165"/>
      <c r="AQ34" s="166"/>
    </row>
    <row r="35" spans="1:98" ht="13.5" customHeight="1">
      <c r="A35" s="161"/>
      <c r="B35" s="162"/>
      <c r="C35" s="165"/>
      <c r="D35" s="165"/>
      <c r="E35" s="165"/>
      <c r="F35" s="165"/>
      <c r="G35" s="165"/>
      <c r="H35" s="165"/>
      <c r="I35" s="165"/>
      <c r="J35" s="165"/>
      <c r="K35" s="186"/>
      <c r="L35" s="187"/>
      <c r="M35" s="187"/>
      <c r="N35" s="188"/>
      <c r="O35" s="169">
        <v>15</v>
      </c>
      <c r="P35" s="199"/>
      <c r="Q35" s="14" t="str">
        <f t="shared" si="2"/>
        <v>〇</v>
      </c>
      <c r="R35" s="15" t="s">
        <v>9</v>
      </c>
      <c r="S35" s="16" t="str">
        <f t="shared" si="3"/>
        <v xml:space="preserve">  </v>
      </c>
      <c r="T35" s="169">
        <v>2</v>
      </c>
      <c r="U35" s="199"/>
      <c r="V35" s="45"/>
      <c r="W35" s="186"/>
      <c r="X35" s="187"/>
      <c r="Y35" s="188"/>
      <c r="Z35" s="165"/>
      <c r="AA35" s="165"/>
      <c r="AB35" s="165"/>
      <c r="AC35" s="165"/>
      <c r="AD35" s="165"/>
      <c r="AE35" s="165"/>
      <c r="AF35" s="165"/>
      <c r="AG35" s="166"/>
      <c r="AH35" s="44"/>
      <c r="AI35" s="195"/>
      <c r="AJ35" s="165"/>
      <c r="AK35" s="165"/>
      <c r="AL35" s="165"/>
      <c r="AM35" s="165"/>
      <c r="AN35" s="165"/>
      <c r="AO35" s="165"/>
      <c r="AP35" s="165"/>
      <c r="AQ35" s="166"/>
    </row>
    <row r="36" spans="1:98" s="8" customFormat="1" ht="13.5" customHeight="1">
      <c r="A36" s="163"/>
      <c r="B36" s="164"/>
      <c r="C36" s="165"/>
      <c r="D36" s="165"/>
      <c r="E36" s="165"/>
      <c r="F36" s="165"/>
      <c r="G36" s="165"/>
      <c r="H36" s="165"/>
      <c r="I36" s="165"/>
      <c r="J36" s="165"/>
      <c r="K36" s="189"/>
      <c r="L36" s="190"/>
      <c r="M36" s="190"/>
      <c r="N36" s="191"/>
      <c r="O36" s="167"/>
      <c r="P36" s="201"/>
      <c r="Q36" s="18" t="str">
        <f t="shared" si="2"/>
        <v xml:space="preserve">  </v>
      </c>
      <c r="R36" s="19" t="s">
        <v>10</v>
      </c>
      <c r="S36" s="84" t="str">
        <f t="shared" si="3"/>
        <v xml:space="preserve">  </v>
      </c>
      <c r="T36" s="167"/>
      <c r="U36" s="201"/>
      <c r="V36" s="45"/>
      <c r="W36" s="189"/>
      <c r="X36" s="190"/>
      <c r="Y36" s="191"/>
      <c r="Z36" s="165"/>
      <c r="AA36" s="165"/>
      <c r="AB36" s="165"/>
      <c r="AC36" s="165"/>
      <c r="AD36" s="165"/>
      <c r="AE36" s="165"/>
      <c r="AF36" s="165"/>
      <c r="AG36" s="166"/>
      <c r="AH36" s="44"/>
      <c r="AI36" s="195"/>
      <c r="AJ36" s="165"/>
      <c r="AK36" s="165"/>
      <c r="AL36" s="165"/>
      <c r="AM36" s="165"/>
      <c r="AN36" s="165"/>
      <c r="AO36" s="165"/>
      <c r="AP36" s="165"/>
      <c r="AQ36" s="16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</row>
    <row r="37" spans="1:98" s="8" customFormat="1" ht="13.5" customHeight="1">
      <c r="A37" s="159">
        <v>5</v>
      </c>
      <c r="B37" s="160"/>
      <c r="C37" s="165" t="str">
        <f>C6</f>
        <v>中川クラブＢ</v>
      </c>
      <c r="D37" s="165"/>
      <c r="E37" s="165"/>
      <c r="F37" s="165"/>
      <c r="G37" s="165"/>
      <c r="H37" s="165"/>
      <c r="I37" s="165"/>
      <c r="J37" s="165"/>
      <c r="K37" s="183">
        <f>COUNTIF(Q37:Q39,"〇")</f>
        <v>2</v>
      </c>
      <c r="L37" s="184"/>
      <c r="M37" s="184"/>
      <c r="N37" s="185"/>
      <c r="O37" s="192">
        <v>15</v>
      </c>
      <c r="P37" s="205"/>
      <c r="Q37" s="9" t="str">
        <f t="shared" si="2"/>
        <v>〇</v>
      </c>
      <c r="R37" s="10" t="s">
        <v>8</v>
      </c>
      <c r="S37" s="83" t="str">
        <f t="shared" si="3"/>
        <v xml:space="preserve">  </v>
      </c>
      <c r="T37" s="192">
        <v>8</v>
      </c>
      <c r="U37" s="205"/>
      <c r="V37" s="45"/>
      <c r="W37" s="183">
        <f>COUNTIF(S37:S39,"〇")</f>
        <v>0</v>
      </c>
      <c r="X37" s="184"/>
      <c r="Y37" s="185"/>
      <c r="Z37" s="165" t="str">
        <f>P5</f>
        <v>わかば</v>
      </c>
      <c r="AA37" s="165"/>
      <c r="AB37" s="165"/>
      <c r="AC37" s="165"/>
      <c r="AD37" s="165"/>
      <c r="AE37" s="165"/>
      <c r="AF37" s="165"/>
      <c r="AG37" s="166"/>
      <c r="AH37" s="44"/>
      <c r="AI37" s="195" t="str">
        <f>C5</f>
        <v>Ａ</v>
      </c>
      <c r="AJ37" s="165"/>
      <c r="AK37" s="165"/>
      <c r="AL37" s="165"/>
      <c r="AM37" s="165"/>
      <c r="AN37" s="165" t="s">
        <v>153</v>
      </c>
      <c r="AO37" s="165"/>
      <c r="AP37" s="165"/>
      <c r="AQ37" s="16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</row>
    <row r="38" spans="1:98" s="8" customFormat="1" ht="13.5" customHeight="1">
      <c r="A38" s="161"/>
      <c r="B38" s="162"/>
      <c r="C38" s="165"/>
      <c r="D38" s="165"/>
      <c r="E38" s="165"/>
      <c r="F38" s="165"/>
      <c r="G38" s="165"/>
      <c r="H38" s="165"/>
      <c r="I38" s="165"/>
      <c r="J38" s="165"/>
      <c r="K38" s="186"/>
      <c r="L38" s="187"/>
      <c r="M38" s="187"/>
      <c r="N38" s="188"/>
      <c r="O38" s="169">
        <v>15</v>
      </c>
      <c r="P38" s="199"/>
      <c r="Q38" s="14" t="str">
        <f t="shared" si="2"/>
        <v>〇</v>
      </c>
      <c r="R38" s="15" t="s">
        <v>9</v>
      </c>
      <c r="S38" s="16" t="str">
        <f t="shared" si="3"/>
        <v xml:space="preserve">  </v>
      </c>
      <c r="T38" s="169">
        <v>10</v>
      </c>
      <c r="U38" s="199"/>
      <c r="V38" s="45"/>
      <c r="W38" s="186"/>
      <c r="X38" s="187"/>
      <c r="Y38" s="188"/>
      <c r="Z38" s="165"/>
      <c r="AA38" s="165"/>
      <c r="AB38" s="165"/>
      <c r="AC38" s="165"/>
      <c r="AD38" s="165"/>
      <c r="AE38" s="165"/>
      <c r="AF38" s="165"/>
      <c r="AG38" s="166"/>
      <c r="AH38" s="44"/>
      <c r="AI38" s="195"/>
      <c r="AJ38" s="165"/>
      <c r="AK38" s="165"/>
      <c r="AL38" s="165"/>
      <c r="AM38" s="165"/>
      <c r="AN38" s="165"/>
      <c r="AO38" s="165"/>
      <c r="AP38" s="165"/>
      <c r="AQ38" s="16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</row>
    <row r="39" spans="1:98" s="8" customFormat="1" ht="13.5" customHeight="1">
      <c r="A39" s="161"/>
      <c r="B39" s="162"/>
      <c r="C39" s="165"/>
      <c r="D39" s="165"/>
      <c r="E39" s="165"/>
      <c r="F39" s="165"/>
      <c r="G39" s="165"/>
      <c r="H39" s="165"/>
      <c r="I39" s="165"/>
      <c r="J39" s="165"/>
      <c r="K39" s="189"/>
      <c r="L39" s="190"/>
      <c r="M39" s="190"/>
      <c r="N39" s="191"/>
      <c r="O39" s="167"/>
      <c r="P39" s="201"/>
      <c r="Q39" s="18" t="str">
        <f t="shared" si="2"/>
        <v xml:space="preserve">  </v>
      </c>
      <c r="R39" s="19" t="s">
        <v>10</v>
      </c>
      <c r="S39" s="84" t="str">
        <f t="shared" si="3"/>
        <v xml:space="preserve">  </v>
      </c>
      <c r="T39" s="167"/>
      <c r="U39" s="201"/>
      <c r="V39" s="45"/>
      <c r="W39" s="189"/>
      <c r="X39" s="190"/>
      <c r="Y39" s="191"/>
      <c r="Z39" s="165"/>
      <c r="AA39" s="165"/>
      <c r="AB39" s="165"/>
      <c r="AC39" s="165"/>
      <c r="AD39" s="165"/>
      <c r="AE39" s="165"/>
      <c r="AF39" s="165"/>
      <c r="AG39" s="166"/>
      <c r="AH39" s="44"/>
      <c r="AI39" s="195"/>
      <c r="AJ39" s="165"/>
      <c r="AK39" s="165"/>
      <c r="AL39" s="165"/>
      <c r="AM39" s="165"/>
      <c r="AN39" s="165"/>
      <c r="AO39" s="165"/>
      <c r="AP39" s="165"/>
      <c r="AQ39" s="16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  <c r="CT39" s="36"/>
    </row>
    <row r="40" spans="1:98" s="8" customFormat="1" ht="13.5" customHeight="1">
      <c r="A40" s="161"/>
      <c r="B40" s="162"/>
      <c r="C40" s="165" t="str">
        <f>C7</f>
        <v>中川クラブＡ</v>
      </c>
      <c r="D40" s="165"/>
      <c r="E40" s="165"/>
      <c r="F40" s="165"/>
      <c r="G40" s="165"/>
      <c r="H40" s="165"/>
      <c r="I40" s="165"/>
      <c r="J40" s="165"/>
      <c r="K40" s="183">
        <f>COUNTIF(Q40:Q42,"〇")</f>
        <v>2</v>
      </c>
      <c r="L40" s="184"/>
      <c r="M40" s="184"/>
      <c r="N40" s="185"/>
      <c r="O40" s="192">
        <v>15</v>
      </c>
      <c r="P40" s="205"/>
      <c r="Q40" s="9" t="str">
        <f t="shared" si="2"/>
        <v>〇</v>
      </c>
      <c r="R40" s="10" t="s">
        <v>8</v>
      </c>
      <c r="S40" s="83" t="str">
        <f t="shared" si="3"/>
        <v xml:space="preserve">  </v>
      </c>
      <c r="T40" s="192">
        <v>9</v>
      </c>
      <c r="U40" s="205"/>
      <c r="V40" s="45"/>
      <c r="W40" s="183">
        <f>COUNTIF(S40:S42,"〇")</f>
        <v>0</v>
      </c>
      <c r="X40" s="184"/>
      <c r="Y40" s="185"/>
      <c r="Z40" s="165" t="str">
        <f>P6</f>
        <v>Ｍ・Ｔ</v>
      </c>
      <c r="AA40" s="165"/>
      <c r="AB40" s="165"/>
      <c r="AC40" s="165"/>
      <c r="AD40" s="165"/>
      <c r="AE40" s="165"/>
      <c r="AF40" s="165"/>
      <c r="AG40" s="166"/>
      <c r="AH40" s="44"/>
      <c r="AI40" s="195" t="str">
        <f>P7</f>
        <v>タッチ</v>
      </c>
      <c r="AJ40" s="165"/>
      <c r="AK40" s="165"/>
      <c r="AL40" s="165"/>
      <c r="AM40" s="165"/>
      <c r="AN40" s="165" t="s">
        <v>129</v>
      </c>
      <c r="AO40" s="165"/>
      <c r="AP40" s="165"/>
      <c r="AQ40" s="16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</row>
    <row r="41" spans="1:98" s="8" customFormat="1" ht="13.5" customHeight="1">
      <c r="A41" s="161"/>
      <c r="B41" s="162"/>
      <c r="C41" s="165"/>
      <c r="D41" s="165"/>
      <c r="E41" s="165"/>
      <c r="F41" s="165"/>
      <c r="G41" s="165"/>
      <c r="H41" s="165"/>
      <c r="I41" s="165"/>
      <c r="J41" s="165"/>
      <c r="K41" s="186"/>
      <c r="L41" s="187"/>
      <c r="M41" s="187"/>
      <c r="N41" s="188"/>
      <c r="O41" s="169">
        <v>15</v>
      </c>
      <c r="P41" s="199"/>
      <c r="Q41" s="14" t="str">
        <f t="shared" si="2"/>
        <v>〇</v>
      </c>
      <c r="R41" s="15" t="s">
        <v>9</v>
      </c>
      <c r="S41" s="16" t="str">
        <f t="shared" si="3"/>
        <v xml:space="preserve">  </v>
      </c>
      <c r="T41" s="169">
        <v>10</v>
      </c>
      <c r="U41" s="199"/>
      <c r="V41" s="45"/>
      <c r="W41" s="186"/>
      <c r="X41" s="187"/>
      <c r="Y41" s="188"/>
      <c r="Z41" s="165"/>
      <c r="AA41" s="165"/>
      <c r="AB41" s="165"/>
      <c r="AC41" s="165"/>
      <c r="AD41" s="165"/>
      <c r="AE41" s="165"/>
      <c r="AF41" s="165"/>
      <c r="AG41" s="166"/>
      <c r="AH41" s="44"/>
      <c r="AI41" s="195"/>
      <c r="AJ41" s="165"/>
      <c r="AK41" s="165"/>
      <c r="AL41" s="165"/>
      <c r="AM41" s="165"/>
      <c r="AN41" s="165"/>
      <c r="AO41" s="165"/>
      <c r="AP41" s="165"/>
      <c r="AQ41" s="166"/>
    </row>
    <row r="42" spans="1:98" s="8" customFormat="1" ht="13.5" customHeight="1">
      <c r="A42" s="163"/>
      <c r="B42" s="164"/>
      <c r="C42" s="165"/>
      <c r="D42" s="165"/>
      <c r="E42" s="165"/>
      <c r="F42" s="165"/>
      <c r="G42" s="165"/>
      <c r="H42" s="165"/>
      <c r="I42" s="165"/>
      <c r="J42" s="165"/>
      <c r="K42" s="189"/>
      <c r="L42" s="190"/>
      <c r="M42" s="190"/>
      <c r="N42" s="191"/>
      <c r="O42" s="167"/>
      <c r="P42" s="201"/>
      <c r="Q42" s="18" t="str">
        <f t="shared" si="2"/>
        <v xml:space="preserve">  </v>
      </c>
      <c r="R42" s="19" t="s">
        <v>10</v>
      </c>
      <c r="S42" s="84" t="str">
        <f t="shared" si="3"/>
        <v xml:space="preserve">  </v>
      </c>
      <c r="T42" s="167"/>
      <c r="U42" s="201"/>
      <c r="V42" s="45"/>
      <c r="W42" s="189"/>
      <c r="X42" s="190"/>
      <c r="Y42" s="191"/>
      <c r="Z42" s="165"/>
      <c r="AA42" s="165"/>
      <c r="AB42" s="165"/>
      <c r="AC42" s="165"/>
      <c r="AD42" s="165"/>
      <c r="AE42" s="165"/>
      <c r="AF42" s="165"/>
      <c r="AG42" s="166"/>
      <c r="AH42" s="44"/>
      <c r="AI42" s="195"/>
      <c r="AJ42" s="165"/>
      <c r="AK42" s="165"/>
      <c r="AL42" s="165"/>
      <c r="AM42" s="165"/>
      <c r="AN42" s="165"/>
      <c r="AO42" s="165"/>
      <c r="AP42" s="165"/>
      <c r="AQ42" s="166"/>
    </row>
    <row r="43" spans="1:98" s="8" customFormat="1" ht="13.5" customHeight="1">
      <c r="A43" s="159">
        <v>6</v>
      </c>
      <c r="B43" s="160"/>
      <c r="C43" s="165" t="str">
        <f>C5</f>
        <v>Ａ</v>
      </c>
      <c r="D43" s="165"/>
      <c r="E43" s="165"/>
      <c r="F43" s="165"/>
      <c r="G43" s="165"/>
      <c r="H43" s="165"/>
      <c r="I43" s="165"/>
      <c r="J43" s="165"/>
      <c r="K43" s="183">
        <f>COUNTIF(Q43:Q45,"〇")</f>
        <v>1</v>
      </c>
      <c r="L43" s="184"/>
      <c r="M43" s="184"/>
      <c r="N43" s="185"/>
      <c r="O43" s="192">
        <v>11</v>
      </c>
      <c r="P43" s="205"/>
      <c r="Q43" s="9" t="str">
        <f t="shared" si="2"/>
        <v xml:space="preserve">  </v>
      </c>
      <c r="R43" s="10" t="s">
        <v>8</v>
      </c>
      <c r="S43" s="83" t="str">
        <f t="shared" si="3"/>
        <v>〇</v>
      </c>
      <c r="T43" s="192">
        <v>15</v>
      </c>
      <c r="U43" s="205"/>
      <c r="V43" s="45"/>
      <c r="W43" s="183">
        <f>COUNTIF(S43:S45,"〇")</f>
        <v>2</v>
      </c>
      <c r="X43" s="184"/>
      <c r="Y43" s="185"/>
      <c r="Z43" s="165" t="str">
        <f>P6</f>
        <v>Ｍ・Ｔ</v>
      </c>
      <c r="AA43" s="165"/>
      <c r="AB43" s="165"/>
      <c r="AC43" s="165"/>
      <c r="AD43" s="165"/>
      <c r="AE43" s="165"/>
      <c r="AF43" s="165"/>
      <c r="AG43" s="166"/>
      <c r="AH43" s="44"/>
      <c r="AI43" s="195" t="str">
        <f>C6</f>
        <v>中川クラブＢ</v>
      </c>
      <c r="AJ43" s="165"/>
      <c r="AK43" s="165"/>
      <c r="AL43" s="165"/>
      <c r="AM43" s="165"/>
      <c r="AN43" s="165" t="s">
        <v>153</v>
      </c>
      <c r="AO43" s="165"/>
      <c r="AP43" s="165"/>
      <c r="AQ43" s="166"/>
    </row>
    <row r="44" spans="1:98" s="8" customFormat="1" ht="13.5" customHeight="1">
      <c r="A44" s="161"/>
      <c r="B44" s="162"/>
      <c r="C44" s="165"/>
      <c r="D44" s="165"/>
      <c r="E44" s="165"/>
      <c r="F44" s="165"/>
      <c r="G44" s="165"/>
      <c r="H44" s="165"/>
      <c r="I44" s="165"/>
      <c r="J44" s="165"/>
      <c r="K44" s="186"/>
      <c r="L44" s="187"/>
      <c r="M44" s="187"/>
      <c r="N44" s="188"/>
      <c r="O44" s="169">
        <v>15</v>
      </c>
      <c r="P44" s="199"/>
      <c r="Q44" s="14" t="str">
        <f t="shared" si="2"/>
        <v>〇</v>
      </c>
      <c r="R44" s="15" t="s">
        <v>9</v>
      </c>
      <c r="S44" s="16" t="str">
        <f t="shared" si="3"/>
        <v xml:space="preserve">  </v>
      </c>
      <c r="T44" s="169">
        <v>13</v>
      </c>
      <c r="U44" s="199"/>
      <c r="V44" s="45"/>
      <c r="W44" s="186"/>
      <c r="X44" s="187"/>
      <c r="Y44" s="188"/>
      <c r="Z44" s="165"/>
      <c r="AA44" s="165"/>
      <c r="AB44" s="165"/>
      <c r="AC44" s="165"/>
      <c r="AD44" s="165"/>
      <c r="AE44" s="165"/>
      <c r="AF44" s="165"/>
      <c r="AG44" s="166"/>
      <c r="AH44" s="44"/>
      <c r="AI44" s="195"/>
      <c r="AJ44" s="165"/>
      <c r="AK44" s="165"/>
      <c r="AL44" s="165"/>
      <c r="AM44" s="165"/>
      <c r="AN44" s="165"/>
      <c r="AO44" s="165"/>
      <c r="AP44" s="165"/>
      <c r="AQ44" s="166"/>
    </row>
    <row r="45" spans="1:98" s="8" customFormat="1" ht="13.5" customHeight="1">
      <c r="A45" s="161"/>
      <c r="B45" s="162"/>
      <c r="C45" s="165"/>
      <c r="D45" s="165"/>
      <c r="E45" s="165"/>
      <c r="F45" s="165"/>
      <c r="G45" s="165"/>
      <c r="H45" s="165"/>
      <c r="I45" s="165"/>
      <c r="J45" s="165"/>
      <c r="K45" s="189"/>
      <c r="L45" s="190"/>
      <c r="M45" s="190"/>
      <c r="N45" s="191"/>
      <c r="O45" s="167">
        <v>12</v>
      </c>
      <c r="P45" s="201"/>
      <c r="Q45" s="18" t="str">
        <f t="shared" si="2"/>
        <v xml:space="preserve">  </v>
      </c>
      <c r="R45" s="19" t="s">
        <v>10</v>
      </c>
      <c r="S45" s="84" t="str">
        <f t="shared" si="3"/>
        <v>〇</v>
      </c>
      <c r="T45" s="167">
        <v>15</v>
      </c>
      <c r="U45" s="201"/>
      <c r="V45" s="45"/>
      <c r="W45" s="189"/>
      <c r="X45" s="190"/>
      <c r="Y45" s="191"/>
      <c r="Z45" s="165"/>
      <c r="AA45" s="165"/>
      <c r="AB45" s="165"/>
      <c r="AC45" s="165"/>
      <c r="AD45" s="165"/>
      <c r="AE45" s="165"/>
      <c r="AF45" s="165"/>
      <c r="AG45" s="166"/>
      <c r="AH45" s="44"/>
      <c r="AI45" s="195"/>
      <c r="AJ45" s="165"/>
      <c r="AK45" s="165"/>
      <c r="AL45" s="165"/>
      <c r="AM45" s="165"/>
      <c r="AN45" s="165"/>
      <c r="AO45" s="165"/>
      <c r="AP45" s="165"/>
      <c r="AQ45" s="166"/>
    </row>
    <row r="46" spans="1:98" s="8" customFormat="1" ht="13.5" customHeight="1">
      <c r="A46" s="161"/>
      <c r="B46" s="162"/>
      <c r="C46" s="165" t="str">
        <f>C7</f>
        <v>中川クラブＡ</v>
      </c>
      <c r="D46" s="165"/>
      <c r="E46" s="165"/>
      <c r="F46" s="165"/>
      <c r="G46" s="165"/>
      <c r="H46" s="165"/>
      <c r="I46" s="165"/>
      <c r="J46" s="165"/>
      <c r="K46" s="183">
        <f>COUNTIF(Q46:Q48,"〇")</f>
        <v>2</v>
      </c>
      <c r="L46" s="184"/>
      <c r="M46" s="184"/>
      <c r="N46" s="185"/>
      <c r="O46" s="192">
        <v>15</v>
      </c>
      <c r="P46" s="205"/>
      <c r="Q46" s="9" t="str">
        <f t="shared" si="2"/>
        <v>〇</v>
      </c>
      <c r="R46" s="10" t="s">
        <v>8</v>
      </c>
      <c r="S46" s="83" t="str">
        <f t="shared" si="3"/>
        <v xml:space="preserve">  </v>
      </c>
      <c r="T46" s="192">
        <v>12</v>
      </c>
      <c r="U46" s="205"/>
      <c r="V46" s="45"/>
      <c r="W46" s="183">
        <f>COUNTIF(S46:S48,"〇")</f>
        <v>0</v>
      </c>
      <c r="X46" s="184"/>
      <c r="Y46" s="185"/>
      <c r="Z46" s="165" t="str">
        <f>P7</f>
        <v>タッチ</v>
      </c>
      <c r="AA46" s="165"/>
      <c r="AB46" s="165"/>
      <c r="AC46" s="165"/>
      <c r="AD46" s="165"/>
      <c r="AE46" s="165"/>
      <c r="AF46" s="165"/>
      <c r="AG46" s="166"/>
      <c r="AH46" s="44"/>
      <c r="AI46" s="195" t="str">
        <f>P5</f>
        <v>わかば</v>
      </c>
      <c r="AJ46" s="165"/>
      <c r="AK46" s="165"/>
      <c r="AL46" s="165"/>
      <c r="AM46" s="165"/>
      <c r="AN46" s="165" t="s">
        <v>129</v>
      </c>
      <c r="AO46" s="165"/>
      <c r="AP46" s="165"/>
      <c r="AQ46" s="166"/>
    </row>
    <row r="47" spans="1:98" s="8" customFormat="1" ht="13.5" customHeight="1">
      <c r="A47" s="161"/>
      <c r="B47" s="162"/>
      <c r="C47" s="165"/>
      <c r="D47" s="165"/>
      <c r="E47" s="165"/>
      <c r="F47" s="165"/>
      <c r="G47" s="165"/>
      <c r="H47" s="165"/>
      <c r="I47" s="165"/>
      <c r="J47" s="165"/>
      <c r="K47" s="186"/>
      <c r="L47" s="187"/>
      <c r="M47" s="187"/>
      <c r="N47" s="188"/>
      <c r="O47" s="169">
        <v>15</v>
      </c>
      <c r="P47" s="199"/>
      <c r="Q47" s="14" t="str">
        <f t="shared" si="2"/>
        <v>〇</v>
      </c>
      <c r="R47" s="15" t="s">
        <v>9</v>
      </c>
      <c r="S47" s="16" t="str">
        <f t="shared" si="3"/>
        <v xml:space="preserve">  </v>
      </c>
      <c r="T47" s="169">
        <v>5</v>
      </c>
      <c r="U47" s="199"/>
      <c r="V47" s="45"/>
      <c r="W47" s="186"/>
      <c r="X47" s="187"/>
      <c r="Y47" s="188"/>
      <c r="Z47" s="165"/>
      <c r="AA47" s="165"/>
      <c r="AB47" s="165"/>
      <c r="AC47" s="165"/>
      <c r="AD47" s="165"/>
      <c r="AE47" s="165"/>
      <c r="AF47" s="165"/>
      <c r="AG47" s="166"/>
      <c r="AH47" s="44"/>
      <c r="AI47" s="195"/>
      <c r="AJ47" s="165"/>
      <c r="AK47" s="165"/>
      <c r="AL47" s="165"/>
      <c r="AM47" s="165"/>
      <c r="AN47" s="165"/>
      <c r="AO47" s="165"/>
      <c r="AP47" s="165"/>
      <c r="AQ47" s="166"/>
    </row>
    <row r="48" spans="1:98" s="8" customFormat="1" ht="13.5" customHeight="1">
      <c r="A48" s="163"/>
      <c r="B48" s="164"/>
      <c r="C48" s="165"/>
      <c r="D48" s="165"/>
      <c r="E48" s="165"/>
      <c r="F48" s="165"/>
      <c r="G48" s="165"/>
      <c r="H48" s="165"/>
      <c r="I48" s="165"/>
      <c r="J48" s="165"/>
      <c r="K48" s="189"/>
      <c r="L48" s="190"/>
      <c r="M48" s="190"/>
      <c r="N48" s="191"/>
      <c r="O48" s="167"/>
      <c r="P48" s="201"/>
      <c r="Q48" s="78" t="str">
        <f t="shared" si="2"/>
        <v xml:space="preserve">  </v>
      </c>
      <c r="R48" s="19" t="s">
        <v>10</v>
      </c>
      <c r="S48" s="84" t="str">
        <f t="shared" si="3"/>
        <v xml:space="preserve">  </v>
      </c>
      <c r="T48" s="167"/>
      <c r="U48" s="201"/>
      <c r="V48" s="45"/>
      <c r="W48" s="189"/>
      <c r="X48" s="190"/>
      <c r="Y48" s="191"/>
      <c r="Z48" s="165"/>
      <c r="AA48" s="165"/>
      <c r="AB48" s="165"/>
      <c r="AC48" s="165"/>
      <c r="AD48" s="165"/>
      <c r="AE48" s="165"/>
      <c r="AF48" s="165"/>
      <c r="AG48" s="166"/>
      <c r="AH48" s="44"/>
      <c r="AI48" s="195"/>
      <c r="AJ48" s="165"/>
      <c r="AK48" s="165"/>
      <c r="AL48" s="165"/>
      <c r="AM48" s="165"/>
      <c r="AN48" s="165"/>
      <c r="AO48" s="165"/>
      <c r="AP48" s="165"/>
      <c r="AQ48" s="166"/>
    </row>
    <row r="49" spans="1:99" s="8" customFormat="1" ht="13.5" customHeight="1">
      <c r="A49" s="161">
        <v>7</v>
      </c>
      <c r="B49" s="162"/>
      <c r="C49" s="209" t="str">
        <f>BE4</f>
        <v>Ａ</v>
      </c>
      <c r="D49" s="209"/>
      <c r="E49" s="209"/>
      <c r="F49" s="209"/>
      <c r="G49" s="209"/>
      <c r="H49" s="209"/>
      <c r="I49" s="209"/>
      <c r="J49" s="209"/>
      <c r="K49" s="186">
        <f>COUNTIF(Q49:Q51,"〇")</f>
        <v>2</v>
      </c>
      <c r="L49" s="187"/>
      <c r="M49" s="187"/>
      <c r="N49" s="188"/>
      <c r="O49" s="210">
        <v>10</v>
      </c>
      <c r="P49" s="211"/>
      <c r="Q49" s="75" t="str">
        <f t="shared" si="2"/>
        <v xml:space="preserve">  </v>
      </c>
      <c r="R49" s="73" t="s">
        <v>8</v>
      </c>
      <c r="S49" s="85" t="str">
        <f t="shared" si="3"/>
        <v>〇</v>
      </c>
      <c r="T49" s="210">
        <v>15</v>
      </c>
      <c r="U49" s="211"/>
      <c r="V49" s="76"/>
      <c r="W49" s="186">
        <f>COUNTIF(S49:S51,"〇")</f>
        <v>1</v>
      </c>
      <c r="X49" s="187"/>
      <c r="Y49" s="188"/>
      <c r="Z49" s="209" t="str">
        <f>BE9</f>
        <v>タッチ</v>
      </c>
      <c r="AA49" s="209"/>
      <c r="AB49" s="209"/>
      <c r="AC49" s="209"/>
      <c r="AD49" s="209"/>
      <c r="AE49" s="209"/>
      <c r="AF49" s="209"/>
      <c r="AG49" s="247"/>
      <c r="AH49" s="77"/>
      <c r="AI49" s="248" t="str">
        <f>BE6</f>
        <v>中川クラブＡ</v>
      </c>
      <c r="AJ49" s="209"/>
      <c r="AK49" s="209"/>
      <c r="AL49" s="209"/>
      <c r="AM49" s="209"/>
      <c r="AN49" s="209" t="s">
        <v>153</v>
      </c>
      <c r="AO49" s="209"/>
      <c r="AP49" s="209"/>
      <c r="AQ49" s="247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</row>
    <row r="50" spans="1:99" s="8" customFormat="1" ht="13.5" customHeight="1">
      <c r="A50" s="161"/>
      <c r="B50" s="162"/>
      <c r="C50" s="165"/>
      <c r="D50" s="165"/>
      <c r="E50" s="165"/>
      <c r="F50" s="165"/>
      <c r="G50" s="165"/>
      <c r="H50" s="165"/>
      <c r="I50" s="165"/>
      <c r="J50" s="165"/>
      <c r="K50" s="186"/>
      <c r="L50" s="187"/>
      <c r="M50" s="187"/>
      <c r="N50" s="188"/>
      <c r="O50" s="169">
        <v>15</v>
      </c>
      <c r="P50" s="199"/>
      <c r="Q50" s="14" t="str">
        <f t="shared" si="2"/>
        <v>〇</v>
      </c>
      <c r="R50" s="15" t="s">
        <v>9</v>
      </c>
      <c r="S50" s="16" t="str">
        <f t="shared" si="3"/>
        <v xml:space="preserve">  </v>
      </c>
      <c r="T50" s="169">
        <v>11</v>
      </c>
      <c r="U50" s="199"/>
      <c r="V50" s="45"/>
      <c r="W50" s="186"/>
      <c r="X50" s="187"/>
      <c r="Y50" s="188"/>
      <c r="Z50" s="165"/>
      <c r="AA50" s="165"/>
      <c r="AB50" s="165"/>
      <c r="AC50" s="165"/>
      <c r="AD50" s="165"/>
      <c r="AE50" s="165"/>
      <c r="AF50" s="165"/>
      <c r="AG50" s="166"/>
      <c r="AH50" s="44"/>
      <c r="AI50" s="195"/>
      <c r="AJ50" s="165"/>
      <c r="AK50" s="165"/>
      <c r="AL50" s="165"/>
      <c r="AM50" s="165"/>
      <c r="AN50" s="165"/>
      <c r="AO50" s="165"/>
      <c r="AP50" s="165"/>
      <c r="AQ50" s="16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6"/>
      <c r="CT50" s="36"/>
    </row>
    <row r="51" spans="1:99" s="8" customFormat="1" ht="13.5" customHeight="1">
      <c r="A51" s="161"/>
      <c r="B51" s="162"/>
      <c r="C51" s="165"/>
      <c r="D51" s="165"/>
      <c r="E51" s="165"/>
      <c r="F51" s="165"/>
      <c r="G51" s="165"/>
      <c r="H51" s="165"/>
      <c r="I51" s="165"/>
      <c r="J51" s="165"/>
      <c r="K51" s="189"/>
      <c r="L51" s="190"/>
      <c r="M51" s="190"/>
      <c r="N51" s="191"/>
      <c r="O51" s="167">
        <v>15</v>
      </c>
      <c r="P51" s="201"/>
      <c r="Q51" s="18" t="str">
        <f t="shared" si="2"/>
        <v>〇</v>
      </c>
      <c r="R51" s="19" t="s">
        <v>10</v>
      </c>
      <c r="S51" s="84" t="str">
        <f t="shared" si="3"/>
        <v xml:space="preserve">  </v>
      </c>
      <c r="T51" s="167">
        <v>7</v>
      </c>
      <c r="U51" s="201"/>
      <c r="V51" s="45"/>
      <c r="W51" s="189"/>
      <c r="X51" s="190"/>
      <c r="Y51" s="191"/>
      <c r="Z51" s="165"/>
      <c r="AA51" s="165"/>
      <c r="AB51" s="165"/>
      <c r="AC51" s="165"/>
      <c r="AD51" s="165"/>
      <c r="AE51" s="165"/>
      <c r="AF51" s="165"/>
      <c r="AG51" s="166"/>
      <c r="AH51" s="44"/>
      <c r="AI51" s="195"/>
      <c r="AJ51" s="165"/>
      <c r="AK51" s="165"/>
      <c r="AL51" s="165"/>
      <c r="AM51" s="165"/>
      <c r="AN51" s="165"/>
      <c r="AO51" s="165"/>
      <c r="AP51" s="165"/>
      <c r="AQ51" s="16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</row>
    <row r="52" spans="1:99" s="8" customFormat="1" ht="13.5" customHeight="1">
      <c r="A52" s="161"/>
      <c r="B52" s="162"/>
      <c r="C52" s="165" t="str">
        <f>BE5</f>
        <v>中川クラブＢ</v>
      </c>
      <c r="D52" s="165"/>
      <c r="E52" s="165"/>
      <c r="F52" s="165"/>
      <c r="G52" s="165"/>
      <c r="H52" s="165"/>
      <c r="I52" s="165"/>
      <c r="J52" s="165"/>
      <c r="K52" s="183">
        <f>COUNTIF(Q52:Q54,"〇")</f>
        <v>2</v>
      </c>
      <c r="L52" s="184"/>
      <c r="M52" s="184"/>
      <c r="N52" s="185"/>
      <c r="O52" s="192">
        <v>15</v>
      </c>
      <c r="P52" s="205"/>
      <c r="Q52" s="9" t="str">
        <f t="shared" si="2"/>
        <v>〇</v>
      </c>
      <c r="R52" s="10" t="s">
        <v>8</v>
      </c>
      <c r="S52" s="83" t="str">
        <f t="shared" si="3"/>
        <v xml:space="preserve">  </v>
      </c>
      <c r="T52" s="192">
        <v>11</v>
      </c>
      <c r="U52" s="205"/>
      <c r="V52" s="45"/>
      <c r="W52" s="183">
        <f>COUNTIF(S52:S54,"〇")</f>
        <v>0</v>
      </c>
      <c r="X52" s="184"/>
      <c r="Y52" s="185"/>
      <c r="Z52" s="165" t="str">
        <f>BE8</f>
        <v>Ｍ・Ｔ</v>
      </c>
      <c r="AA52" s="165"/>
      <c r="AB52" s="165"/>
      <c r="AC52" s="165"/>
      <c r="AD52" s="165"/>
      <c r="AE52" s="165"/>
      <c r="AF52" s="165"/>
      <c r="AG52" s="166"/>
      <c r="AH52" s="44"/>
      <c r="AI52" s="195" t="str">
        <f>BE7</f>
        <v>わかば</v>
      </c>
      <c r="AJ52" s="165"/>
      <c r="AK52" s="165"/>
      <c r="AL52" s="165"/>
      <c r="AM52" s="165"/>
      <c r="AN52" s="165" t="s">
        <v>129</v>
      </c>
      <c r="AO52" s="165"/>
      <c r="AP52" s="165"/>
      <c r="AQ52" s="16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6"/>
      <c r="CT52" s="36"/>
    </row>
    <row r="53" spans="1:99" s="8" customFormat="1" ht="13.5" customHeight="1">
      <c r="A53" s="161"/>
      <c r="B53" s="162"/>
      <c r="C53" s="165"/>
      <c r="D53" s="165"/>
      <c r="E53" s="165"/>
      <c r="F53" s="165"/>
      <c r="G53" s="165"/>
      <c r="H53" s="165"/>
      <c r="I53" s="165"/>
      <c r="J53" s="165"/>
      <c r="K53" s="186"/>
      <c r="L53" s="187"/>
      <c r="M53" s="187"/>
      <c r="N53" s="188"/>
      <c r="O53" s="169">
        <v>15</v>
      </c>
      <c r="P53" s="199"/>
      <c r="Q53" s="14" t="str">
        <f t="shared" si="2"/>
        <v>〇</v>
      </c>
      <c r="R53" s="15" t="s">
        <v>9</v>
      </c>
      <c r="S53" s="16" t="str">
        <f t="shared" si="3"/>
        <v xml:space="preserve">  </v>
      </c>
      <c r="T53" s="169">
        <v>8</v>
      </c>
      <c r="U53" s="199"/>
      <c r="V53" s="45"/>
      <c r="W53" s="186"/>
      <c r="X53" s="187"/>
      <c r="Y53" s="188"/>
      <c r="Z53" s="165"/>
      <c r="AA53" s="165"/>
      <c r="AB53" s="165"/>
      <c r="AC53" s="165"/>
      <c r="AD53" s="165"/>
      <c r="AE53" s="165"/>
      <c r="AF53" s="165"/>
      <c r="AG53" s="166"/>
      <c r="AH53" s="44"/>
      <c r="AI53" s="195"/>
      <c r="AJ53" s="165"/>
      <c r="AK53" s="165"/>
      <c r="AL53" s="165"/>
      <c r="AM53" s="165"/>
      <c r="AN53" s="165"/>
      <c r="AO53" s="165"/>
      <c r="AP53" s="165"/>
      <c r="AQ53" s="166"/>
    </row>
    <row r="54" spans="1:99" s="8" customFormat="1" ht="13.5" customHeight="1">
      <c r="A54" s="163"/>
      <c r="B54" s="164"/>
      <c r="C54" s="165"/>
      <c r="D54" s="165"/>
      <c r="E54" s="165"/>
      <c r="F54" s="165"/>
      <c r="G54" s="165"/>
      <c r="H54" s="165"/>
      <c r="I54" s="165"/>
      <c r="J54" s="165"/>
      <c r="K54" s="189"/>
      <c r="L54" s="190"/>
      <c r="M54" s="190"/>
      <c r="N54" s="191"/>
      <c r="O54" s="167"/>
      <c r="P54" s="201"/>
      <c r="Q54" s="18" t="str">
        <f t="shared" si="2"/>
        <v xml:space="preserve">  </v>
      </c>
      <c r="R54" s="19" t="s">
        <v>10</v>
      </c>
      <c r="S54" s="84" t="str">
        <f t="shared" si="3"/>
        <v xml:space="preserve">  </v>
      </c>
      <c r="T54" s="167"/>
      <c r="U54" s="201"/>
      <c r="V54" s="45"/>
      <c r="W54" s="189"/>
      <c r="X54" s="190"/>
      <c r="Y54" s="191"/>
      <c r="Z54" s="165"/>
      <c r="AA54" s="165"/>
      <c r="AB54" s="165"/>
      <c r="AC54" s="165"/>
      <c r="AD54" s="165"/>
      <c r="AE54" s="165"/>
      <c r="AF54" s="165"/>
      <c r="AG54" s="166"/>
      <c r="AH54" s="44"/>
      <c r="AI54" s="195"/>
      <c r="AJ54" s="165"/>
      <c r="AK54" s="165"/>
      <c r="AL54" s="165"/>
      <c r="AM54" s="165"/>
      <c r="AN54" s="165"/>
      <c r="AO54" s="165"/>
      <c r="AP54" s="165"/>
      <c r="AQ54" s="166"/>
    </row>
    <row r="55" spans="1:99" s="8" customFormat="1" ht="13.5" customHeight="1">
      <c r="A55" s="159">
        <v>8</v>
      </c>
      <c r="B55" s="160"/>
      <c r="C55" s="165" t="str">
        <f>BE6</f>
        <v>中川クラブＡ</v>
      </c>
      <c r="D55" s="165"/>
      <c r="E55" s="165"/>
      <c r="F55" s="165"/>
      <c r="G55" s="165"/>
      <c r="H55" s="165"/>
      <c r="I55" s="165"/>
      <c r="J55" s="165"/>
      <c r="K55" s="183">
        <f>COUNTIF(Q55:Q57,"〇")</f>
        <v>1</v>
      </c>
      <c r="L55" s="184"/>
      <c r="M55" s="184"/>
      <c r="N55" s="185"/>
      <c r="O55" s="192">
        <v>16</v>
      </c>
      <c r="P55" s="205"/>
      <c r="Q55" s="9" t="str">
        <f t="shared" si="2"/>
        <v>〇</v>
      </c>
      <c r="R55" s="10" t="s">
        <v>8</v>
      </c>
      <c r="S55" s="83" t="str">
        <f t="shared" si="3"/>
        <v xml:space="preserve">  </v>
      </c>
      <c r="T55" s="192">
        <v>14</v>
      </c>
      <c r="U55" s="205"/>
      <c r="V55" s="45"/>
      <c r="W55" s="183">
        <f>COUNTIF(S55:S57,"〇")</f>
        <v>2</v>
      </c>
      <c r="X55" s="184"/>
      <c r="Y55" s="185"/>
      <c r="Z55" s="165" t="str">
        <f>BE7</f>
        <v>わかば</v>
      </c>
      <c r="AA55" s="165"/>
      <c r="AB55" s="165"/>
      <c r="AC55" s="165"/>
      <c r="AD55" s="165"/>
      <c r="AE55" s="165"/>
      <c r="AF55" s="165"/>
      <c r="AG55" s="166"/>
      <c r="AH55" s="44"/>
      <c r="AI55" s="249" t="str">
        <f>BE4</f>
        <v>Ａ</v>
      </c>
      <c r="AJ55" s="250"/>
      <c r="AK55" s="250"/>
      <c r="AL55" s="250"/>
      <c r="AM55" s="251"/>
      <c r="AN55" s="165" t="s">
        <v>153</v>
      </c>
      <c r="AO55" s="165"/>
      <c r="AP55" s="165"/>
      <c r="AQ55" s="166"/>
    </row>
    <row r="56" spans="1:99" s="8" customFormat="1" ht="13.5" customHeight="1">
      <c r="A56" s="161"/>
      <c r="B56" s="162"/>
      <c r="C56" s="165"/>
      <c r="D56" s="165"/>
      <c r="E56" s="165"/>
      <c r="F56" s="165"/>
      <c r="G56" s="165"/>
      <c r="H56" s="165"/>
      <c r="I56" s="165"/>
      <c r="J56" s="165"/>
      <c r="K56" s="186"/>
      <c r="L56" s="187"/>
      <c r="M56" s="187"/>
      <c r="N56" s="188"/>
      <c r="O56" s="169">
        <v>10</v>
      </c>
      <c r="P56" s="199"/>
      <c r="Q56" s="14" t="str">
        <f t="shared" si="2"/>
        <v xml:space="preserve">  </v>
      </c>
      <c r="R56" s="15" t="s">
        <v>9</v>
      </c>
      <c r="S56" s="16" t="str">
        <f t="shared" si="3"/>
        <v>〇</v>
      </c>
      <c r="T56" s="169">
        <v>15</v>
      </c>
      <c r="U56" s="199"/>
      <c r="V56" s="45"/>
      <c r="W56" s="186"/>
      <c r="X56" s="187"/>
      <c r="Y56" s="188"/>
      <c r="Z56" s="165"/>
      <c r="AA56" s="165"/>
      <c r="AB56" s="165"/>
      <c r="AC56" s="165"/>
      <c r="AD56" s="165"/>
      <c r="AE56" s="165"/>
      <c r="AF56" s="165"/>
      <c r="AG56" s="166"/>
      <c r="AH56" s="44"/>
      <c r="AI56" s="252" t="str">
        <f>BE5</f>
        <v>中川クラブＢ</v>
      </c>
      <c r="AJ56" s="253"/>
      <c r="AK56" s="253"/>
      <c r="AL56" s="253"/>
      <c r="AM56" s="254"/>
      <c r="AN56" s="165"/>
      <c r="AO56" s="165"/>
      <c r="AP56" s="165"/>
      <c r="AQ56" s="166"/>
    </row>
    <row r="57" spans="1:99" s="8" customFormat="1" ht="13.5" customHeight="1" thickBot="1">
      <c r="A57" s="258"/>
      <c r="B57" s="259"/>
      <c r="C57" s="220"/>
      <c r="D57" s="220"/>
      <c r="E57" s="220"/>
      <c r="F57" s="220"/>
      <c r="G57" s="220"/>
      <c r="H57" s="220"/>
      <c r="I57" s="220"/>
      <c r="J57" s="220"/>
      <c r="K57" s="260"/>
      <c r="L57" s="261"/>
      <c r="M57" s="261"/>
      <c r="N57" s="262"/>
      <c r="O57" s="222">
        <v>9</v>
      </c>
      <c r="P57" s="223"/>
      <c r="Q57" s="35" t="str">
        <f t="shared" si="2"/>
        <v xml:space="preserve">  </v>
      </c>
      <c r="R57" s="46" t="s">
        <v>10</v>
      </c>
      <c r="S57" s="86" t="str">
        <f t="shared" si="3"/>
        <v>〇</v>
      </c>
      <c r="T57" s="222">
        <v>15</v>
      </c>
      <c r="U57" s="223"/>
      <c r="V57" s="47"/>
      <c r="W57" s="260"/>
      <c r="X57" s="261"/>
      <c r="Y57" s="262"/>
      <c r="Z57" s="220"/>
      <c r="AA57" s="220"/>
      <c r="AB57" s="220"/>
      <c r="AC57" s="220"/>
      <c r="AD57" s="220"/>
      <c r="AE57" s="220"/>
      <c r="AF57" s="220"/>
      <c r="AG57" s="221"/>
      <c r="AH57" s="72"/>
      <c r="AI57" s="255"/>
      <c r="AJ57" s="256"/>
      <c r="AK57" s="256"/>
      <c r="AL57" s="256"/>
      <c r="AM57" s="257"/>
      <c r="AN57" s="220"/>
      <c r="AO57" s="220"/>
      <c r="AP57" s="220"/>
      <c r="AQ57" s="221"/>
    </row>
    <row r="58" spans="1:99" s="8" customFormat="1" ht="6" customHeight="1">
      <c r="C58" s="48"/>
      <c r="D58" s="4"/>
      <c r="E58" s="4"/>
      <c r="G58" s="4"/>
      <c r="I58" s="38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</row>
    <row r="59" spans="1:99" s="8" customFormat="1" ht="18" customHeight="1">
      <c r="A59" s="153" t="s">
        <v>112</v>
      </c>
      <c r="B59" s="153"/>
      <c r="C59" s="153"/>
      <c r="D59" s="153"/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  <c r="AC59" s="153"/>
      <c r="AD59" s="153"/>
      <c r="AE59" s="153"/>
      <c r="AF59" s="153"/>
      <c r="AG59" s="153"/>
      <c r="AH59" s="153"/>
      <c r="AI59" s="153"/>
      <c r="AJ59" s="153"/>
      <c r="AK59" s="153"/>
      <c r="AL59" s="153"/>
      <c r="AM59" s="153"/>
      <c r="AN59" s="153"/>
      <c r="AO59" s="153"/>
      <c r="AP59" s="153"/>
      <c r="AQ59" s="153"/>
    </row>
    <row r="60" spans="1:99" s="8" customFormat="1" ht="6" customHeight="1" thickBot="1"/>
    <row r="61" spans="1:99" s="8" customFormat="1" ht="15" customHeight="1">
      <c r="A61" s="226"/>
      <c r="B61" s="213" t="s">
        <v>11</v>
      </c>
      <c r="C61" s="214"/>
      <c r="D61" s="227"/>
      <c r="E61" s="27"/>
      <c r="F61" s="212" t="str">
        <f>B65</f>
        <v>Ａ</v>
      </c>
      <c r="G61" s="212"/>
      <c r="H61" s="212"/>
      <c r="I61" s="212"/>
      <c r="J61" s="212"/>
      <c r="K61" s="212" t="str">
        <f>B71</f>
        <v>中川クラブＢ</v>
      </c>
      <c r="L61" s="212"/>
      <c r="M61" s="212"/>
      <c r="N61" s="212"/>
      <c r="O61" s="212"/>
      <c r="P61" s="212" t="str">
        <f>B77</f>
        <v>中川クラブＡ</v>
      </c>
      <c r="Q61" s="212"/>
      <c r="R61" s="212"/>
      <c r="S61" s="212"/>
      <c r="T61" s="212"/>
      <c r="U61" s="212" t="str">
        <f>B83</f>
        <v>わかば</v>
      </c>
      <c r="V61" s="212"/>
      <c r="W61" s="212"/>
      <c r="X61" s="212"/>
      <c r="Y61" s="212"/>
      <c r="Z61" s="212" t="str">
        <f>B89</f>
        <v>Ｍ・Ｔ</v>
      </c>
      <c r="AA61" s="212"/>
      <c r="AB61" s="212"/>
      <c r="AC61" s="212"/>
      <c r="AD61" s="212"/>
      <c r="AE61" s="212" t="str">
        <f>B95</f>
        <v>タッチ</v>
      </c>
      <c r="AF61" s="212"/>
      <c r="AG61" s="212"/>
      <c r="AH61" s="212"/>
      <c r="AI61" s="212"/>
      <c r="AJ61" s="213" t="s">
        <v>12</v>
      </c>
      <c r="AK61" s="214"/>
      <c r="AL61" s="215"/>
      <c r="AM61" s="218" t="s">
        <v>13</v>
      </c>
      <c r="AN61" s="214"/>
      <c r="AO61" s="215"/>
      <c r="AP61" s="219" t="s">
        <v>14</v>
      </c>
      <c r="AQ61" s="206" t="s">
        <v>15</v>
      </c>
      <c r="CU61" s="36"/>
    </row>
    <row r="62" spans="1:99" s="8" customFormat="1" ht="15" customHeight="1">
      <c r="A62" s="226"/>
      <c r="B62" s="216"/>
      <c r="C62" s="113"/>
      <c r="D62" s="156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  <c r="R62" s="158"/>
      <c r="S62" s="158"/>
      <c r="T62" s="158"/>
      <c r="U62" s="158"/>
      <c r="V62" s="158"/>
      <c r="W62" s="158"/>
      <c r="X62" s="158"/>
      <c r="Y62" s="158"/>
      <c r="Z62" s="158"/>
      <c r="AA62" s="158"/>
      <c r="AB62" s="158"/>
      <c r="AC62" s="158"/>
      <c r="AD62" s="158"/>
      <c r="AE62" s="158"/>
      <c r="AF62" s="158"/>
      <c r="AG62" s="158"/>
      <c r="AH62" s="158"/>
      <c r="AI62" s="158"/>
      <c r="AJ62" s="216"/>
      <c r="AK62" s="113"/>
      <c r="AL62" s="117"/>
      <c r="AM62" s="114"/>
      <c r="AN62" s="113"/>
      <c r="AO62" s="117"/>
      <c r="AP62" s="151"/>
      <c r="AQ62" s="207"/>
      <c r="CU62" s="36"/>
    </row>
    <row r="63" spans="1:99" s="8" customFormat="1" ht="15" customHeight="1">
      <c r="A63" s="226"/>
      <c r="B63" s="216"/>
      <c r="C63" s="113"/>
      <c r="D63" s="156"/>
      <c r="F63" s="158"/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8"/>
      <c r="R63" s="158"/>
      <c r="S63" s="158"/>
      <c r="T63" s="158"/>
      <c r="U63" s="158"/>
      <c r="V63" s="158"/>
      <c r="W63" s="158"/>
      <c r="X63" s="158"/>
      <c r="Y63" s="158"/>
      <c r="Z63" s="158"/>
      <c r="AA63" s="158"/>
      <c r="AB63" s="158"/>
      <c r="AC63" s="158"/>
      <c r="AD63" s="158"/>
      <c r="AE63" s="158"/>
      <c r="AF63" s="158"/>
      <c r="AG63" s="158"/>
      <c r="AH63" s="158"/>
      <c r="AI63" s="158"/>
      <c r="AJ63" s="216"/>
      <c r="AK63" s="113"/>
      <c r="AL63" s="117"/>
      <c r="AM63" s="114"/>
      <c r="AN63" s="113"/>
      <c r="AO63" s="117"/>
      <c r="AP63" s="151"/>
      <c r="AQ63" s="207"/>
      <c r="AS63" s="113" t="s">
        <v>16</v>
      </c>
      <c r="AT63" s="146" t="s">
        <v>17</v>
      </c>
      <c r="CU63" s="36"/>
    </row>
    <row r="64" spans="1:99" s="8" customFormat="1" ht="15" customHeight="1">
      <c r="A64" s="226"/>
      <c r="B64" s="217"/>
      <c r="C64" s="116"/>
      <c r="D64" s="157"/>
      <c r="E64" s="29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158"/>
      <c r="S64" s="158"/>
      <c r="T64" s="158"/>
      <c r="U64" s="158"/>
      <c r="V64" s="158"/>
      <c r="W64" s="158"/>
      <c r="X64" s="158"/>
      <c r="Y64" s="158"/>
      <c r="Z64" s="158"/>
      <c r="AA64" s="158"/>
      <c r="AB64" s="158"/>
      <c r="AC64" s="158"/>
      <c r="AD64" s="158"/>
      <c r="AE64" s="158"/>
      <c r="AF64" s="158"/>
      <c r="AG64" s="158"/>
      <c r="AH64" s="158"/>
      <c r="AI64" s="158"/>
      <c r="AJ64" s="217"/>
      <c r="AK64" s="116"/>
      <c r="AL64" s="118"/>
      <c r="AM64" s="115"/>
      <c r="AN64" s="116"/>
      <c r="AO64" s="118"/>
      <c r="AP64" s="152"/>
      <c r="AQ64" s="208"/>
      <c r="AS64" s="113"/>
      <c r="AT64" s="113"/>
      <c r="CU64" s="36"/>
    </row>
    <row r="65" spans="1:56" ht="18" customHeight="1">
      <c r="A65" s="228"/>
      <c r="B65" s="224" t="str">
        <f>C5</f>
        <v>Ａ</v>
      </c>
      <c r="C65" s="120"/>
      <c r="D65" s="121"/>
      <c r="E65" s="123" t="str">
        <f>IF($BZ$175="A",CB177,IF($BZ$175="B",CE177,CH177))</f>
        <v/>
      </c>
      <c r="F65" s="229"/>
      <c r="G65" s="128"/>
      <c r="H65" s="128"/>
      <c r="I65" s="128"/>
      <c r="J65" s="144"/>
      <c r="K65" s="8">
        <f>COUNTIF(L68:L70,"○")</f>
        <v>1</v>
      </c>
      <c r="M65" s="50" t="s">
        <v>102</v>
      </c>
      <c r="O65" s="28">
        <f>COUNTIF(N68:N70,"○")</f>
        <v>2</v>
      </c>
      <c r="P65" s="8">
        <f>COUNTIF(Q68:Q70,"○")</f>
        <v>0</v>
      </c>
      <c r="R65" s="50" t="s">
        <v>104</v>
      </c>
      <c r="T65" s="28">
        <f>COUNTIF(S68:S70,"○")</f>
        <v>2</v>
      </c>
      <c r="U65" s="8">
        <f>COUNTIF(V68:V70,"○")</f>
        <v>0</v>
      </c>
      <c r="W65" s="50" t="s">
        <v>105</v>
      </c>
      <c r="Y65" s="28">
        <f>COUNTIF(X68:X70,"○")</f>
        <v>2</v>
      </c>
      <c r="Z65" s="8">
        <f>COUNTIF(AA68:AA70,"○")</f>
        <v>1</v>
      </c>
      <c r="AB65" s="50" t="s">
        <v>103</v>
      </c>
      <c r="AD65" s="28">
        <f>COUNTIF(AC68:AC70,"○")</f>
        <v>2</v>
      </c>
      <c r="AE65" s="8">
        <f>COUNTIF(AF68:AF70,"○")</f>
        <v>2</v>
      </c>
      <c r="AG65" s="50" t="s">
        <v>106</v>
      </c>
      <c r="AI65" s="28">
        <f>COUNTIF(AH68:AH70,"○")</f>
        <v>1</v>
      </c>
      <c r="AJ65" s="216">
        <f>COUNTIF(F66:AE66,"○")</f>
        <v>1</v>
      </c>
      <c r="AK65" s="113" t="s">
        <v>18</v>
      </c>
      <c r="AL65" s="117">
        <f>COUNTIF(J67:AI67,"○")</f>
        <v>4</v>
      </c>
      <c r="AM65" s="136">
        <f>IF(AO69=0,10,AM69/AO69)</f>
        <v>0.44444444444444442</v>
      </c>
      <c r="AN65" s="137"/>
      <c r="AO65" s="138"/>
      <c r="AP65" s="140">
        <f>SUM(F68:F70,K68:K70,P68:P70,U68:U70,Z68:Z70,AE68:AE70)/SUM(J68:J70,O68:O70,T68:T70,Y68:Y70,AD68:AD70,AI68:AI70)</f>
        <v>0.8729281767955801</v>
      </c>
      <c r="AQ65" s="232">
        <v>5</v>
      </c>
      <c r="AS65" s="36">
        <f>SUM(AJ65:AL70)</f>
        <v>5</v>
      </c>
      <c r="AT65" s="36">
        <f>AU65-AV65</f>
        <v>0</v>
      </c>
      <c r="AU65" s="36">
        <f>SUM(F65:AI65)</f>
        <v>13</v>
      </c>
      <c r="AV65" s="36">
        <f>SUM(AM69:AO70)</f>
        <v>13</v>
      </c>
      <c r="AX65" s="113">
        <f>RANK(AJ65,AJ65:AJ100,1)</f>
        <v>2</v>
      </c>
      <c r="AY65" s="113">
        <f>RANK(BD65,BD65:BD100,1)</f>
        <v>2</v>
      </c>
      <c r="AZ65" s="113">
        <f>RANK(AP65,AP65:AP98,1)</f>
        <v>3</v>
      </c>
      <c r="BA65" s="113">
        <f>AX65*100</f>
        <v>200</v>
      </c>
      <c r="BB65" s="113">
        <f>AY65*10</f>
        <v>20</v>
      </c>
      <c r="BC65" s="113">
        <f>SUM(AZ65:BB70)</f>
        <v>223</v>
      </c>
      <c r="BD65" s="113">
        <f>AM65-AO65</f>
        <v>0.44444444444444442</v>
      </c>
    </row>
    <row r="66" spans="1:56" ht="13.5" hidden="1" customHeight="1">
      <c r="A66" s="228"/>
      <c r="B66" s="224"/>
      <c r="C66" s="120"/>
      <c r="D66" s="121"/>
      <c r="E66" s="123"/>
      <c r="F66" s="229"/>
      <c r="G66" s="128"/>
      <c r="H66" s="128"/>
      <c r="I66" s="128"/>
      <c r="J66" s="144"/>
      <c r="K66" s="8" t="str">
        <f>IF(K65&gt;O65,"○","　")</f>
        <v>　</v>
      </c>
      <c r="O66" s="28"/>
      <c r="P66" s="8" t="str">
        <f>IF(P65&gt;T65,"○","　")</f>
        <v>　</v>
      </c>
      <c r="T66" s="28"/>
      <c r="U66" s="8" t="str">
        <f>IF(U65&gt;Y65,"○","　")</f>
        <v>　</v>
      </c>
      <c r="Y66" s="28"/>
      <c r="Z66" s="8" t="str">
        <f>IF(Z65&gt;AD65,"○","　")</f>
        <v>　</v>
      </c>
      <c r="AD66" s="28"/>
      <c r="AE66" s="8" t="str">
        <f>IF(AE65&gt;AI65,"○","　")</f>
        <v>○</v>
      </c>
      <c r="AI66" s="28"/>
      <c r="AJ66" s="216"/>
      <c r="AK66" s="113"/>
      <c r="AL66" s="117"/>
      <c r="AM66" s="136"/>
      <c r="AN66" s="137"/>
      <c r="AO66" s="138"/>
      <c r="AP66" s="140"/>
      <c r="AQ66" s="231"/>
      <c r="AX66" s="113"/>
      <c r="AY66" s="113"/>
      <c r="AZ66" s="113"/>
      <c r="BA66" s="113"/>
      <c r="BB66" s="113"/>
      <c r="BC66" s="113"/>
      <c r="BD66" s="113"/>
    </row>
    <row r="67" spans="1:56" ht="13.5" hidden="1" customHeight="1">
      <c r="A67" s="228"/>
      <c r="B67" s="224"/>
      <c r="C67" s="120"/>
      <c r="D67" s="121"/>
      <c r="E67" s="123"/>
      <c r="F67" s="229"/>
      <c r="G67" s="128"/>
      <c r="H67" s="128"/>
      <c r="I67" s="128"/>
      <c r="J67" s="144"/>
      <c r="O67" s="28" t="str">
        <f>IF(O65&gt;K65,"○","　")</f>
        <v>○</v>
      </c>
      <c r="T67" s="28" t="str">
        <f>IF(T65&gt;P65,"○","　")</f>
        <v>○</v>
      </c>
      <c r="Y67" s="28" t="str">
        <f>IF(Y65&gt;U65,"○","　")</f>
        <v>○</v>
      </c>
      <c r="AD67" s="28" t="str">
        <f>IF(AD65&gt;Z65,"○","　")</f>
        <v>○</v>
      </c>
      <c r="AI67" s="28" t="str">
        <f>IF(AI65&gt;AE65,"○","　")</f>
        <v>　</v>
      </c>
      <c r="AJ67" s="216"/>
      <c r="AK67" s="113"/>
      <c r="AL67" s="117"/>
      <c r="AM67" s="136"/>
      <c r="AN67" s="137"/>
      <c r="AO67" s="138"/>
      <c r="AP67" s="140"/>
      <c r="AQ67" s="231"/>
      <c r="AX67" s="113"/>
      <c r="AY67" s="113"/>
      <c r="AZ67" s="113"/>
      <c r="BA67" s="113"/>
      <c r="BB67" s="113"/>
      <c r="BC67" s="113"/>
      <c r="BD67" s="113"/>
    </row>
    <row r="68" spans="1:56" ht="18" customHeight="1">
      <c r="A68" s="228"/>
      <c r="B68" s="224"/>
      <c r="C68" s="120"/>
      <c r="D68" s="121"/>
      <c r="E68" s="123"/>
      <c r="F68" s="229"/>
      <c r="G68" s="128"/>
      <c r="H68" s="128"/>
      <c r="I68" s="128"/>
      <c r="J68" s="144"/>
      <c r="K68" s="8">
        <f>O12</f>
        <v>11</v>
      </c>
      <c r="L68" s="8" t="str">
        <f>IF(K68&gt;O68,"○","　")</f>
        <v>　</v>
      </c>
      <c r="M68" s="8" t="s">
        <v>18</v>
      </c>
      <c r="N68" s="8" t="str">
        <f>IF(O68&gt;K68,"○","　")</f>
        <v>○</v>
      </c>
      <c r="O68" s="28">
        <f>T12</f>
        <v>15</v>
      </c>
      <c r="P68" s="8">
        <f>O24</f>
        <v>7</v>
      </c>
      <c r="Q68" s="8" t="str">
        <f>IF(P68&gt;T68,"○","　")</f>
        <v>　</v>
      </c>
      <c r="R68" s="8" t="s">
        <v>18</v>
      </c>
      <c r="S68" s="8" t="str">
        <f>IF(T68&gt;P68,"○","　")</f>
        <v>○</v>
      </c>
      <c r="T68" s="28">
        <f>T24</f>
        <v>15</v>
      </c>
      <c r="U68" s="8">
        <f>O31</f>
        <v>7</v>
      </c>
      <c r="V68" s="8" t="str">
        <f>IF(U68&gt;Y68,"○","　")</f>
        <v>　</v>
      </c>
      <c r="W68" s="8" t="s">
        <v>18</v>
      </c>
      <c r="X68" s="8" t="str">
        <f>IF(Y68&gt;U68,"○","　")</f>
        <v>○</v>
      </c>
      <c r="Y68" s="28">
        <f>T31</f>
        <v>15</v>
      </c>
      <c r="Z68" s="8">
        <f>O43</f>
        <v>11</v>
      </c>
      <c r="AA68" s="8" t="str">
        <f>IF(Z68&gt;AD68,"○","　")</f>
        <v>　</v>
      </c>
      <c r="AB68" s="8" t="s">
        <v>18</v>
      </c>
      <c r="AC68" s="8" t="str">
        <f>IF(AD68&gt;Z68,"○","　")</f>
        <v>○</v>
      </c>
      <c r="AD68" s="28">
        <f>T43</f>
        <v>15</v>
      </c>
      <c r="AE68" s="8">
        <f>O49</f>
        <v>10</v>
      </c>
      <c r="AF68" s="8" t="str">
        <f>IF(AE68&gt;AI68,"○","　")</f>
        <v>　</v>
      </c>
      <c r="AG68" s="8" t="s">
        <v>18</v>
      </c>
      <c r="AH68" s="8" t="str">
        <f>IF(AI68&gt;AE68,"○","　")</f>
        <v>○</v>
      </c>
      <c r="AI68" s="28">
        <f>T49</f>
        <v>15</v>
      </c>
      <c r="AJ68" s="216"/>
      <c r="AK68" s="113"/>
      <c r="AL68" s="117"/>
      <c r="AM68" s="136"/>
      <c r="AN68" s="137"/>
      <c r="AO68" s="138"/>
      <c r="AP68" s="140"/>
      <c r="AQ68" s="231"/>
      <c r="AX68" s="113"/>
      <c r="AY68" s="113"/>
      <c r="AZ68" s="113"/>
      <c r="BA68" s="113"/>
      <c r="BB68" s="113"/>
      <c r="BC68" s="113"/>
      <c r="BD68" s="113"/>
    </row>
    <row r="69" spans="1:56" ht="18" customHeight="1">
      <c r="A69" s="228"/>
      <c r="B69" s="224"/>
      <c r="C69" s="120"/>
      <c r="D69" s="121"/>
      <c r="E69" s="123"/>
      <c r="F69" s="229"/>
      <c r="G69" s="128"/>
      <c r="H69" s="128"/>
      <c r="I69" s="128"/>
      <c r="J69" s="144"/>
      <c r="K69" s="8">
        <f>O13</f>
        <v>15</v>
      </c>
      <c r="L69" s="8" t="str">
        <f>IF(K69&gt;O69,"○","　")</f>
        <v>○</v>
      </c>
      <c r="M69" s="8" t="s">
        <v>19</v>
      </c>
      <c r="N69" s="8" t="str">
        <f>IF(O69&gt;K69,"○","　")</f>
        <v>　</v>
      </c>
      <c r="O69" s="28">
        <f>T13</f>
        <v>13</v>
      </c>
      <c r="P69" s="8">
        <f>O25</f>
        <v>16</v>
      </c>
      <c r="Q69" s="8" t="str">
        <f>IF(P69&gt;T69,"○","　")</f>
        <v>　</v>
      </c>
      <c r="R69" s="8" t="s">
        <v>19</v>
      </c>
      <c r="S69" s="8" t="str">
        <f>IF(T69&gt;P69,"○","　")</f>
        <v>○</v>
      </c>
      <c r="T69" s="28">
        <f>T25</f>
        <v>17</v>
      </c>
      <c r="U69" s="8">
        <f>O32</f>
        <v>12</v>
      </c>
      <c r="V69" s="8" t="str">
        <f>IF(U69&gt;Y69,"○","　")</f>
        <v>　</v>
      </c>
      <c r="W69" s="8" t="s">
        <v>19</v>
      </c>
      <c r="X69" s="8" t="str">
        <f>IF(Y69&gt;U69,"○","　")</f>
        <v>○</v>
      </c>
      <c r="Y69" s="28">
        <f>T32</f>
        <v>15</v>
      </c>
      <c r="Z69" s="8">
        <f>O44</f>
        <v>15</v>
      </c>
      <c r="AA69" s="8" t="str">
        <f>IF(Z69&gt;AD69,"○","　")</f>
        <v>○</v>
      </c>
      <c r="AB69" s="8" t="s">
        <v>19</v>
      </c>
      <c r="AC69" s="8" t="str">
        <f>IF(AD69&gt;Z69,"○","　")</f>
        <v>　</v>
      </c>
      <c r="AD69" s="28">
        <f>T44</f>
        <v>13</v>
      </c>
      <c r="AE69" s="8">
        <f>O50</f>
        <v>15</v>
      </c>
      <c r="AF69" s="8" t="str">
        <f>IF(AE69&gt;AI69,"○","　")</f>
        <v>○</v>
      </c>
      <c r="AG69" s="8" t="s">
        <v>19</v>
      </c>
      <c r="AH69" s="8" t="str">
        <f>IF(AI69&gt;AE69,"○","　")</f>
        <v>　</v>
      </c>
      <c r="AI69" s="28">
        <f>T50</f>
        <v>11</v>
      </c>
      <c r="AJ69" s="216"/>
      <c r="AK69" s="113"/>
      <c r="AL69" s="117"/>
      <c r="AM69" s="114">
        <f>SUM(F65,K65,P65,U65,Z65,AE65)</f>
        <v>4</v>
      </c>
      <c r="AN69" s="113" t="s">
        <v>19</v>
      </c>
      <c r="AO69" s="117">
        <f>SUM(J65,O65,T65,Y65,AD65,AI65)</f>
        <v>9</v>
      </c>
      <c r="AP69" s="140"/>
      <c r="AQ69" s="231"/>
      <c r="AX69" s="113"/>
      <c r="AY69" s="113"/>
      <c r="AZ69" s="113"/>
      <c r="BA69" s="113"/>
      <c r="BB69" s="113"/>
      <c r="BC69" s="113"/>
      <c r="BD69" s="113"/>
    </row>
    <row r="70" spans="1:56" ht="18" customHeight="1">
      <c r="A70" s="228"/>
      <c r="B70" s="224"/>
      <c r="C70" s="120"/>
      <c r="D70" s="121"/>
      <c r="E70" s="124"/>
      <c r="F70" s="230"/>
      <c r="G70" s="130"/>
      <c r="H70" s="130"/>
      <c r="I70" s="130"/>
      <c r="J70" s="145"/>
      <c r="K70" s="8">
        <f>O14</f>
        <v>12</v>
      </c>
      <c r="L70" s="8" t="str">
        <f>IF(K70&gt;O70,"○","　")</f>
        <v>　</v>
      </c>
      <c r="M70" s="8" t="s">
        <v>19</v>
      </c>
      <c r="N70" s="8" t="str">
        <f>IF(O70&gt;K70,"○","　")</f>
        <v>○</v>
      </c>
      <c r="O70" s="28">
        <f>T14</f>
        <v>15</v>
      </c>
      <c r="P70" s="8">
        <f>O26</f>
        <v>0</v>
      </c>
      <c r="Q70" s="8" t="str">
        <f>IF(P70&gt;T70,"○","　")</f>
        <v>　</v>
      </c>
      <c r="R70" s="8" t="s">
        <v>19</v>
      </c>
      <c r="S70" s="8" t="str">
        <f>IF(T70&gt;P70,"○","　")</f>
        <v>　</v>
      </c>
      <c r="T70" s="28">
        <f>T26</f>
        <v>0</v>
      </c>
      <c r="U70" s="8">
        <f>O33</f>
        <v>0</v>
      </c>
      <c r="V70" s="8" t="str">
        <f>IF(U70&gt;Y70,"○","　")</f>
        <v>　</v>
      </c>
      <c r="W70" s="8" t="s">
        <v>19</v>
      </c>
      <c r="X70" s="8" t="str">
        <f>IF(Y70&gt;U70,"○","　")</f>
        <v>　</v>
      </c>
      <c r="Y70" s="28">
        <f>T33</f>
        <v>0</v>
      </c>
      <c r="Z70" s="8">
        <f>O45</f>
        <v>12</v>
      </c>
      <c r="AA70" s="8" t="str">
        <f>IF(Z70&gt;AD70,"○","　")</f>
        <v>　</v>
      </c>
      <c r="AB70" s="29" t="s">
        <v>19</v>
      </c>
      <c r="AC70" s="8" t="str">
        <f>IF(AD70&gt;Z70,"○","　")</f>
        <v>○</v>
      </c>
      <c r="AD70" s="28">
        <f>T45</f>
        <v>15</v>
      </c>
      <c r="AE70" s="8">
        <f>O51</f>
        <v>15</v>
      </c>
      <c r="AF70" s="8" t="str">
        <f>IF(AE70&gt;AI70,"○","　")</f>
        <v>○</v>
      </c>
      <c r="AG70" s="29" t="s">
        <v>19</v>
      </c>
      <c r="AH70" s="8" t="str">
        <f>IF(AI70&gt;AE70,"○","　")</f>
        <v>　</v>
      </c>
      <c r="AI70" s="28">
        <f>T51</f>
        <v>7</v>
      </c>
      <c r="AJ70" s="217"/>
      <c r="AK70" s="116"/>
      <c r="AL70" s="118"/>
      <c r="AM70" s="115"/>
      <c r="AN70" s="116"/>
      <c r="AO70" s="118"/>
      <c r="AP70" s="141"/>
      <c r="AQ70" s="231"/>
      <c r="AX70" s="113"/>
      <c r="AY70" s="113"/>
      <c r="AZ70" s="113"/>
      <c r="BA70" s="113"/>
      <c r="BB70" s="113"/>
      <c r="BC70" s="113"/>
      <c r="BD70" s="113"/>
    </row>
    <row r="71" spans="1:56" ht="18" customHeight="1">
      <c r="A71" s="228"/>
      <c r="B71" s="224" t="str">
        <f>C6</f>
        <v>中川クラブＢ</v>
      </c>
      <c r="C71" s="120"/>
      <c r="D71" s="121"/>
      <c r="E71" s="122" t="str">
        <f>IF($BZ$175="A",CB178,IF($BZ$175="B",CE178,CH178))</f>
        <v/>
      </c>
      <c r="F71" s="31">
        <f>COUNTIF(G74:G76,"○")</f>
        <v>2</v>
      </c>
      <c r="G71" s="31"/>
      <c r="H71" s="31" t="str">
        <f>M65</f>
        <v>①</v>
      </c>
      <c r="I71" s="31"/>
      <c r="J71" s="31">
        <f>COUNTIF(I74:I76,"○")</f>
        <v>1</v>
      </c>
      <c r="K71" s="125"/>
      <c r="L71" s="126"/>
      <c r="M71" s="126"/>
      <c r="N71" s="126"/>
      <c r="O71" s="143"/>
      <c r="P71" s="31">
        <f>COUNTIF(Q74:Q76,"○")</f>
        <v>2</v>
      </c>
      <c r="Q71" s="31"/>
      <c r="R71" s="54" t="s">
        <v>107</v>
      </c>
      <c r="S71" s="31"/>
      <c r="T71" s="32">
        <f>COUNTIF(S74:S76,"○")</f>
        <v>0</v>
      </c>
      <c r="U71" s="31">
        <f>COUNTIF(V74:V76,"○")</f>
        <v>2</v>
      </c>
      <c r="V71" s="31"/>
      <c r="W71" s="54" t="s">
        <v>109</v>
      </c>
      <c r="X71" s="31"/>
      <c r="Y71" s="32">
        <f>COUNTIF(X74:X76,"○")</f>
        <v>0</v>
      </c>
      <c r="Z71" s="31">
        <f>COUNTIF(AA74:AA76,"○")</f>
        <v>2</v>
      </c>
      <c r="AA71" s="31"/>
      <c r="AB71" s="54" t="s">
        <v>106</v>
      </c>
      <c r="AC71" s="31"/>
      <c r="AD71" s="32">
        <f>COUNTIF(AC74:AC76,"○")</f>
        <v>0</v>
      </c>
      <c r="AE71" s="31">
        <f>COUNTIF(AF74:AF76,"○")</f>
        <v>2</v>
      </c>
      <c r="AF71" s="31"/>
      <c r="AG71" s="50" t="s">
        <v>105</v>
      </c>
      <c r="AH71" s="31"/>
      <c r="AI71" s="32">
        <f>COUNTIF(AH74:AH76,"○")</f>
        <v>0</v>
      </c>
      <c r="AJ71" s="225">
        <f>COUNTIF(F72:AE72,"○")</f>
        <v>5</v>
      </c>
      <c r="AK71" s="131" t="s">
        <v>19</v>
      </c>
      <c r="AL71" s="132">
        <f>COUNTIF(J73:AI73,"○")</f>
        <v>0</v>
      </c>
      <c r="AM71" s="133">
        <f>IF(AO75=0,10,AM75/AO75)</f>
        <v>10</v>
      </c>
      <c r="AN71" s="134"/>
      <c r="AO71" s="135"/>
      <c r="AP71" s="139">
        <f>SUM(F74:F76,K74:K76,P74:P76,U74:U76,Z74:Z76,AE74:AE76)/SUM(J74:J76,O74:O76,T74:T76,Y74:Y76,AD74:AD76,AI74:AI76)</f>
        <v>1.63</v>
      </c>
      <c r="AQ71" s="231">
        <v>1</v>
      </c>
      <c r="AS71" s="36">
        <f>SUM(AJ71:AL76)</f>
        <v>5</v>
      </c>
      <c r="AT71" s="36">
        <f>AU71-AV71</f>
        <v>0</v>
      </c>
      <c r="AU71" s="36">
        <f>SUM(F71:AI71)</f>
        <v>11</v>
      </c>
      <c r="AV71" s="36">
        <f>SUM(AM75:AO76)</f>
        <v>11</v>
      </c>
      <c r="AX71" s="113">
        <f>RANK(AJ71,AJ65:AJ100,1)</f>
        <v>6</v>
      </c>
      <c r="AY71" s="113">
        <f>RANK(BD71,BD65:BD100,1)</f>
        <v>6</v>
      </c>
      <c r="AZ71" s="113">
        <f>RANK(AP71,AP65:AP98,1)</f>
        <v>6</v>
      </c>
      <c r="BA71" s="113">
        <f>AX71*100</f>
        <v>600</v>
      </c>
      <c r="BB71" s="113">
        <f>AY71*10</f>
        <v>60</v>
      </c>
      <c r="BC71" s="113">
        <f>SUM(AZ71:BB76)</f>
        <v>666</v>
      </c>
      <c r="BD71" s="113">
        <f>AM71-AO71</f>
        <v>10</v>
      </c>
    </row>
    <row r="72" spans="1:56" ht="13.5" hidden="1" customHeight="1">
      <c r="A72" s="228"/>
      <c r="B72" s="224"/>
      <c r="C72" s="120"/>
      <c r="D72" s="121"/>
      <c r="E72" s="123"/>
      <c r="F72" s="8" t="str">
        <f>IF(F71&gt;J71,"○","　")</f>
        <v>○</v>
      </c>
      <c r="K72" s="127"/>
      <c r="L72" s="128"/>
      <c r="M72" s="128"/>
      <c r="N72" s="128"/>
      <c r="O72" s="144"/>
      <c r="P72" s="8" t="str">
        <f>IF(P71&gt;T71,"○","　")</f>
        <v>○</v>
      </c>
      <c r="T72" s="28"/>
      <c r="U72" s="8" t="str">
        <f>IF(U71&gt;Y71,"○","　")</f>
        <v>○</v>
      </c>
      <c r="Y72" s="28"/>
      <c r="Z72" s="8" t="str">
        <f>IF(Z71&gt;AD71,"○","　")</f>
        <v>○</v>
      </c>
      <c r="AD72" s="28"/>
      <c r="AE72" s="8" t="str">
        <f>IF(AE71&gt;AI71,"○","　")</f>
        <v>○</v>
      </c>
      <c r="AI72" s="28"/>
      <c r="AJ72" s="216"/>
      <c r="AK72" s="113"/>
      <c r="AL72" s="117"/>
      <c r="AM72" s="136"/>
      <c r="AN72" s="137"/>
      <c r="AO72" s="138"/>
      <c r="AP72" s="140"/>
      <c r="AQ72" s="231"/>
      <c r="AX72" s="113"/>
      <c r="AY72" s="113"/>
      <c r="AZ72" s="113"/>
      <c r="BA72" s="113"/>
      <c r="BB72" s="113"/>
      <c r="BC72" s="113"/>
      <c r="BD72" s="113"/>
    </row>
    <row r="73" spans="1:56" ht="13.5" hidden="1" customHeight="1">
      <c r="A73" s="228"/>
      <c r="B73" s="224"/>
      <c r="C73" s="120"/>
      <c r="D73" s="121"/>
      <c r="E73" s="123"/>
      <c r="J73" s="8" t="str">
        <f>IF(J71&gt;F71,"○","　")</f>
        <v>　</v>
      </c>
      <c r="K73" s="127"/>
      <c r="L73" s="128"/>
      <c r="M73" s="128"/>
      <c r="N73" s="128"/>
      <c r="O73" s="144"/>
      <c r="T73" s="28" t="str">
        <f>IF(T71&gt;P71,"○","　")</f>
        <v>　</v>
      </c>
      <c r="Y73" s="28" t="str">
        <f>IF(Y71&gt;U71,"○","　")</f>
        <v>　</v>
      </c>
      <c r="AD73" s="28" t="str">
        <f>IF(AD71&gt;Z71,"○","　")</f>
        <v>　</v>
      </c>
      <c r="AI73" s="28" t="str">
        <f>IF(AI71&gt;AE71,"○","　")</f>
        <v>　</v>
      </c>
      <c r="AJ73" s="216"/>
      <c r="AK73" s="113"/>
      <c r="AL73" s="117"/>
      <c r="AM73" s="136"/>
      <c r="AN73" s="137"/>
      <c r="AO73" s="138"/>
      <c r="AP73" s="140"/>
      <c r="AQ73" s="231"/>
      <c r="AX73" s="113"/>
      <c r="AY73" s="113"/>
      <c r="AZ73" s="113"/>
      <c r="BA73" s="113"/>
      <c r="BB73" s="113"/>
      <c r="BC73" s="113"/>
      <c r="BD73" s="113"/>
    </row>
    <row r="74" spans="1:56" ht="18" customHeight="1">
      <c r="A74" s="228"/>
      <c r="B74" s="224"/>
      <c r="C74" s="120"/>
      <c r="D74" s="121"/>
      <c r="E74" s="123"/>
      <c r="F74" s="8">
        <f>O68</f>
        <v>15</v>
      </c>
      <c r="G74" s="8" t="str">
        <f>IF(F74&gt;J74,"○","　")</f>
        <v>○</v>
      </c>
      <c r="H74" s="8" t="s">
        <v>18</v>
      </c>
      <c r="I74" s="8" t="str">
        <f>IF(J74&gt;F74,"○","　")</f>
        <v>　</v>
      </c>
      <c r="J74" s="8">
        <f>K68</f>
        <v>11</v>
      </c>
      <c r="K74" s="127"/>
      <c r="L74" s="128"/>
      <c r="M74" s="128"/>
      <c r="N74" s="128"/>
      <c r="O74" s="144"/>
      <c r="P74" s="8">
        <f>O18</f>
        <v>15</v>
      </c>
      <c r="Q74" s="8" t="str">
        <f>IF(P74&gt;T74,"○","　")</f>
        <v>○</v>
      </c>
      <c r="R74" s="8" t="s">
        <v>18</v>
      </c>
      <c r="S74" s="8" t="str">
        <f>IF(T74&gt;P74,"○","　")</f>
        <v>　</v>
      </c>
      <c r="T74" s="28">
        <f>T18</f>
        <v>3</v>
      </c>
      <c r="U74" s="8">
        <f>O37</f>
        <v>15</v>
      </c>
      <c r="V74" s="8" t="str">
        <f>IF(U74&gt;Y74,"○","　")</f>
        <v>○</v>
      </c>
      <c r="W74" s="8" t="s">
        <v>18</v>
      </c>
      <c r="X74" s="8" t="str">
        <f>IF(Y74&gt;U74,"○","　")</f>
        <v>　</v>
      </c>
      <c r="Y74" s="28">
        <f>T37</f>
        <v>8</v>
      </c>
      <c r="Z74" s="8">
        <f>O52</f>
        <v>15</v>
      </c>
      <c r="AA74" s="8" t="str">
        <f>IF(Z74&gt;AD74,"○","　")</f>
        <v>○</v>
      </c>
      <c r="AB74" s="8" t="s">
        <v>18</v>
      </c>
      <c r="AC74" s="8" t="str">
        <f>IF(AD74&gt;Z74,"○","　")</f>
        <v>　</v>
      </c>
      <c r="AD74" s="28">
        <f>T52</f>
        <v>11</v>
      </c>
      <c r="AE74" s="8">
        <f>O34</f>
        <v>15</v>
      </c>
      <c r="AF74" s="8" t="str">
        <f>IF(AE74&gt;AI74,"○","　")</f>
        <v>○</v>
      </c>
      <c r="AG74" s="8" t="s">
        <v>18</v>
      </c>
      <c r="AH74" s="8" t="str">
        <f>IF(AI74&gt;AE74,"○","　")</f>
        <v>　</v>
      </c>
      <c r="AI74" s="28">
        <f>T34</f>
        <v>10</v>
      </c>
      <c r="AJ74" s="216"/>
      <c r="AK74" s="113"/>
      <c r="AL74" s="117"/>
      <c r="AM74" s="136"/>
      <c r="AN74" s="137"/>
      <c r="AO74" s="138"/>
      <c r="AP74" s="140"/>
      <c r="AQ74" s="231"/>
      <c r="AX74" s="113"/>
      <c r="AY74" s="113"/>
      <c r="AZ74" s="113"/>
      <c r="BA74" s="113"/>
      <c r="BB74" s="113"/>
      <c r="BC74" s="113"/>
      <c r="BD74" s="113"/>
    </row>
    <row r="75" spans="1:56" ht="18" customHeight="1">
      <c r="A75" s="228"/>
      <c r="B75" s="224"/>
      <c r="C75" s="120"/>
      <c r="D75" s="121"/>
      <c r="E75" s="123"/>
      <c r="F75" s="8">
        <f>O69</f>
        <v>13</v>
      </c>
      <c r="G75" s="8" t="str">
        <f>IF(F75&gt;J75,"○","　")</f>
        <v>　</v>
      </c>
      <c r="H75" s="8" t="s">
        <v>19</v>
      </c>
      <c r="I75" s="8" t="str">
        <f>IF(J75&gt;F75,"○","　")</f>
        <v>○</v>
      </c>
      <c r="J75" s="8">
        <f>K69</f>
        <v>15</v>
      </c>
      <c r="K75" s="127"/>
      <c r="L75" s="128"/>
      <c r="M75" s="128"/>
      <c r="N75" s="128"/>
      <c r="O75" s="144"/>
      <c r="P75" s="8">
        <f>O19</f>
        <v>15</v>
      </c>
      <c r="Q75" s="8" t="str">
        <f>IF(P75&gt;T75,"○","　")</f>
        <v>○</v>
      </c>
      <c r="R75" s="8" t="s">
        <v>19</v>
      </c>
      <c r="S75" s="8" t="str">
        <f>IF(T75&gt;P75,"○","　")</f>
        <v>　</v>
      </c>
      <c r="T75" s="28">
        <f>T19</f>
        <v>10</v>
      </c>
      <c r="U75" s="8">
        <f>O38</f>
        <v>15</v>
      </c>
      <c r="V75" s="8" t="str">
        <f>IF(U75&gt;Y75,"○","　")</f>
        <v>○</v>
      </c>
      <c r="W75" s="8" t="s">
        <v>19</v>
      </c>
      <c r="X75" s="8" t="str">
        <f>IF(Y75&gt;U75,"○","　")</f>
        <v>　</v>
      </c>
      <c r="Y75" s="28">
        <f>T38</f>
        <v>10</v>
      </c>
      <c r="Z75" s="8">
        <f>O53</f>
        <v>15</v>
      </c>
      <c r="AA75" s="8" t="str">
        <f>IF(Z75&gt;AD75,"○","　")</f>
        <v>○</v>
      </c>
      <c r="AB75" s="8" t="s">
        <v>19</v>
      </c>
      <c r="AC75" s="8" t="str">
        <f>IF(AD75&gt;Z75,"○","　")</f>
        <v>　</v>
      </c>
      <c r="AD75" s="28">
        <f>T53</f>
        <v>8</v>
      </c>
      <c r="AE75" s="8">
        <f>O35</f>
        <v>15</v>
      </c>
      <c r="AF75" s="8" t="str">
        <f>IF(AE75&gt;AI75,"○","　")</f>
        <v>○</v>
      </c>
      <c r="AG75" s="8" t="s">
        <v>19</v>
      </c>
      <c r="AH75" s="8" t="str">
        <f>IF(AI75&gt;AE75,"○","　")</f>
        <v>　</v>
      </c>
      <c r="AI75" s="28">
        <f>T35</f>
        <v>2</v>
      </c>
      <c r="AJ75" s="216"/>
      <c r="AK75" s="113"/>
      <c r="AL75" s="117"/>
      <c r="AM75" s="114">
        <f>SUM(F71,K71,P71,U71,Z71,AE71,)</f>
        <v>10</v>
      </c>
      <c r="AN75" s="113" t="s">
        <v>19</v>
      </c>
      <c r="AO75" s="117">
        <f>SUM(J71,O71,T71,Y71,AD71,AI71)</f>
        <v>1</v>
      </c>
      <c r="AP75" s="140"/>
      <c r="AQ75" s="231"/>
      <c r="AX75" s="113"/>
      <c r="AY75" s="113"/>
      <c r="AZ75" s="113"/>
      <c r="BA75" s="113"/>
      <c r="BB75" s="113"/>
      <c r="BC75" s="113"/>
      <c r="BD75" s="113"/>
    </row>
    <row r="76" spans="1:56" ht="18" customHeight="1">
      <c r="A76" s="228"/>
      <c r="B76" s="224"/>
      <c r="C76" s="120"/>
      <c r="D76" s="121"/>
      <c r="E76" s="124"/>
      <c r="F76" s="29">
        <f>O70</f>
        <v>15</v>
      </c>
      <c r="G76" s="29" t="str">
        <f>IF(F76&gt;J76,"○","　")</f>
        <v>○</v>
      </c>
      <c r="H76" s="29" t="s">
        <v>19</v>
      </c>
      <c r="I76" s="29" t="str">
        <f>IF(J76&gt;F76,"○","　")</f>
        <v>　</v>
      </c>
      <c r="J76" s="29">
        <f>K70</f>
        <v>12</v>
      </c>
      <c r="K76" s="129"/>
      <c r="L76" s="130"/>
      <c r="M76" s="130"/>
      <c r="N76" s="130"/>
      <c r="O76" s="145"/>
      <c r="P76" s="8">
        <f>O20</f>
        <v>0</v>
      </c>
      <c r="Q76" s="8" t="str">
        <f>IF(P76&gt;T76,"○","　")</f>
        <v>　</v>
      </c>
      <c r="R76" s="8" t="s">
        <v>19</v>
      </c>
      <c r="S76" s="8" t="str">
        <f>IF(T76&gt;P76,"○","　")</f>
        <v>　</v>
      </c>
      <c r="T76" s="28">
        <f>T20</f>
        <v>0</v>
      </c>
      <c r="U76" s="8">
        <f>O39</f>
        <v>0</v>
      </c>
      <c r="V76" s="8" t="str">
        <f>IF(U76&gt;Y76,"○","　")</f>
        <v>　</v>
      </c>
      <c r="W76" s="8" t="s">
        <v>19</v>
      </c>
      <c r="X76" s="8" t="str">
        <f>IF(Y76&gt;U76,"○","　")</f>
        <v>　</v>
      </c>
      <c r="Y76" s="28">
        <f>T39</f>
        <v>0</v>
      </c>
      <c r="Z76" s="8">
        <f>O54</f>
        <v>0</v>
      </c>
      <c r="AA76" s="8" t="str">
        <f>IF(Z76&gt;AD76,"○","　")</f>
        <v>　</v>
      </c>
      <c r="AB76" s="8" t="s">
        <v>19</v>
      </c>
      <c r="AC76" s="8" t="str">
        <f>IF(AD76&gt;Z76,"○","　")</f>
        <v>　</v>
      </c>
      <c r="AD76" s="28">
        <f>T54</f>
        <v>0</v>
      </c>
      <c r="AE76" s="8">
        <f>O36</f>
        <v>0</v>
      </c>
      <c r="AF76" s="8" t="str">
        <f>IF(AE76&gt;AI76,"○","　")</f>
        <v>　</v>
      </c>
      <c r="AG76" s="29" t="s">
        <v>19</v>
      </c>
      <c r="AH76" s="8" t="str">
        <f>IF(AI76&gt;AE76,"○","　")</f>
        <v>　</v>
      </c>
      <c r="AI76" s="28">
        <f>T36</f>
        <v>0</v>
      </c>
      <c r="AJ76" s="217"/>
      <c r="AK76" s="116"/>
      <c r="AL76" s="118"/>
      <c r="AM76" s="115"/>
      <c r="AN76" s="116"/>
      <c r="AO76" s="118"/>
      <c r="AP76" s="141"/>
      <c r="AQ76" s="231"/>
      <c r="AX76" s="113"/>
      <c r="AY76" s="113"/>
      <c r="AZ76" s="113"/>
      <c r="BA76" s="113"/>
      <c r="BB76" s="113"/>
      <c r="BC76" s="113"/>
      <c r="BD76" s="113"/>
    </row>
    <row r="77" spans="1:56" ht="18" customHeight="1">
      <c r="A77" s="228"/>
      <c r="B77" s="224" t="str">
        <f>C7</f>
        <v>中川クラブＡ</v>
      </c>
      <c r="C77" s="120"/>
      <c r="D77" s="121"/>
      <c r="E77" s="122" t="str">
        <f>IF($BZ$175="A",CB179,IF($BZ$175="B",CE179,CH179))</f>
        <v/>
      </c>
      <c r="F77" s="31">
        <f>COUNTIF(G80:G82,"○")</f>
        <v>2</v>
      </c>
      <c r="G77" s="31"/>
      <c r="H77" s="31" t="str">
        <f>R65</f>
        <v>③</v>
      </c>
      <c r="I77" s="31"/>
      <c r="J77" s="32">
        <f>COUNTIF(I80:I82,"○")</f>
        <v>0</v>
      </c>
      <c r="K77" s="31">
        <f>COUNTIF(L80:L82,"○")</f>
        <v>0</v>
      </c>
      <c r="L77" s="31">
        <f>Q71</f>
        <v>0</v>
      </c>
      <c r="M77" s="31" t="str">
        <f>R71</f>
        <v>②</v>
      </c>
      <c r="N77" s="31">
        <f>S71</f>
        <v>0</v>
      </c>
      <c r="O77" s="31">
        <f>COUNTIF(P80:P82,"○")</f>
        <v>0</v>
      </c>
      <c r="P77" s="125"/>
      <c r="Q77" s="126"/>
      <c r="R77" s="126"/>
      <c r="S77" s="126"/>
      <c r="T77" s="143"/>
      <c r="U77" s="31">
        <f>COUNTIF(V80:V82,"○")</f>
        <v>1</v>
      </c>
      <c r="V77" s="31"/>
      <c r="W77" s="54" t="s">
        <v>108</v>
      </c>
      <c r="X77" s="31"/>
      <c r="Y77" s="32">
        <f>COUNTIF(X80:X82,"○")</f>
        <v>2</v>
      </c>
      <c r="Z77" s="31">
        <f>COUNTIF(AA80:AA82,"○")</f>
        <v>2</v>
      </c>
      <c r="AA77" s="31"/>
      <c r="AB77" s="54" t="s">
        <v>109</v>
      </c>
      <c r="AC77" s="31"/>
      <c r="AD77" s="32">
        <f>COUNTIF(AC80:AC82,"○")</f>
        <v>0</v>
      </c>
      <c r="AE77" s="31">
        <f>COUNTIF(AF80:AF82,"○")</f>
        <v>2</v>
      </c>
      <c r="AF77" s="31"/>
      <c r="AG77" s="50" t="s">
        <v>103</v>
      </c>
      <c r="AH77" s="31"/>
      <c r="AI77" s="32">
        <f>COUNTIF(AH80:AH82,"○")</f>
        <v>0</v>
      </c>
      <c r="AJ77" s="225">
        <f>COUNTIF(F78:AE78,"○")</f>
        <v>3</v>
      </c>
      <c r="AK77" s="131" t="s">
        <v>19</v>
      </c>
      <c r="AL77" s="132">
        <f>COUNTIF(J79:AI79,"○")</f>
        <v>1</v>
      </c>
      <c r="AM77" s="133">
        <f>IF(AO81=0,10,AM81/AO81)</f>
        <v>3.5</v>
      </c>
      <c r="AN77" s="134"/>
      <c r="AO77" s="135"/>
      <c r="AP77" s="139">
        <f>SUM(F80:F82,K80:K82,P80:P82,U80:U82,Z80:Z82,AE80:AE82)/SUM(J80:J82,O80:O82,T80:T82,Y80:Y82,AD80:AD82,AI80:AI82)</f>
        <v>1.0526315789473684</v>
      </c>
      <c r="AQ77" s="231">
        <v>3</v>
      </c>
      <c r="AS77" s="36">
        <f>SUM(AJ77:AL82)</f>
        <v>4</v>
      </c>
      <c r="AT77" s="36">
        <f>AU77-AV77</f>
        <v>0</v>
      </c>
      <c r="AU77" s="36">
        <f>SUM(F77:AI77)</f>
        <v>9</v>
      </c>
      <c r="AV77" s="36">
        <f>SUM(AM81:AO82)</f>
        <v>9</v>
      </c>
      <c r="AX77" s="113">
        <f>RANK(AJ77,AJ65:AJ100,1)</f>
        <v>4</v>
      </c>
      <c r="AY77" s="113">
        <f>RANK(BD77,BD65:BD100,1)</f>
        <v>4</v>
      </c>
      <c r="AZ77" s="113">
        <f>RANK(AP77,AP65:AP98,1)</f>
        <v>4</v>
      </c>
      <c r="BA77" s="113">
        <f>AX77*100</f>
        <v>400</v>
      </c>
      <c r="BB77" s="113">
        <f>AY77*10</f>
        <v>40</v>
      </c>
      <c r="BC77" s="113">
        <f>SUM(AZ77:BB82)</f>
        <v>444</v>
      </c>
      <c r="BD77" s="113">
        <f>AM77-AO77</f>
        <v>3.5</v>
      </c>
    </row>
    <row r="78" spans="1:56" ht="13.5" hidden="1" customHeight="1">
      <c r="A78" s="228"/>
      <c r="B78" s="224"/>
      <c r="C78" s="120"/>
      <c r="D78" s="121"/>
      <c r="E78" s="123"/>
      <c r="F78" s="8" t="str">
        <f>IF(F77&gt;J77,"○","　")</f>
        <v>○</v>
      </c>
      <c r="J78" s="28"/>
      <c r="K78" s="8" t="str">
        <f>IF(K77&gt;O77,"○","　")</f>
        <v>　</v>
      </c>
      <c r="O78" s="28"/>
      <c r="P78" s="127"/>
      <c r="Q78" s="128"/>
      <c r="R78" s="128"/>
      <c r="S78" s="128"/>
      <c r="T78" s="144"/>
      <c r="U78" s="8" t="str">
        <f>IF(U77&gt;Y77,"○","　")</f>
        <v>　</v>
      </c>
      <c r="Y78" s="28"/>
      <c r="Z78" s="8" t="str">
        <f>IF(Z77&gt;AD77,"○","　")</f>
        <v>○</v>
      </c>
      <c r="AD78" s="28"/>
      <c r="AE78" s="8" t="str">
        <f>IF(AE77&gt;AI77,"○","　")</f>
        <v>○</v>
      </c>
      <c r="AI78" s="28"/>
      <c r="AJ78" s="216"/>
      <c r="AK78" s="113"/>
      <c r="AL78" s="117"/>
      <c r="AM78" s="136"/>
      <c r="AN78" s="137"/>
      <c r="AO78" s="138"/>
      <c r="AP78" s="140"/>
      <c r="AQ78" s="231"/>
      <c r="AX78" s="113"/>
      <c r="AY78" s="113"/>
      <c r="AZ78" s="113"/>
      <c r="BA78" s="113"/>
      <c r="BB78" s="113"/>
      <c r="BC78" s="113"/>
      <c r="BD78" s="113"/>
    </row>
    <row r="79" spans="1:56" ht="13.5" hidden="1" customHeight="1">
      <c r="A79" s="228"/>
      <c r="B79" s="224"/>
      <c r="C79" s="120"/>
      <c r="D79" s="121"/>
      <c r="E79" s="123"/>
      <c r="J79" s="28" t="str">
        <f>IF(J77&gt;F77,"○","　")</f>
        <v>　</v>
      </c>
      <c r="O79" s="28" t="str">
        <f>IF(O77&gt;K77,"○","　")</f>
        <v>　</v>
      </c>
      <c r="P79" s="127"/>
      <c r="Q79" s="128"/>
      <c r="R79" s="128"/>
      <c r="S79" s="128"/>
      <c r="T79" s="144"/>
      <c r="Y79" s="28" t="str">
        <f>IF(Y77&gt;U77,"○","　")</f>
        <v>○</v>
      </c>
      <c r="AD79" s="28" t="str">
        <f>IF(AD77&gt;Z77,"○","　")</f>
        <v>　</v>
      </c>
      <c r="AI79" s="28" t="str">
        <f>IF(AI77&gt;AE77,"○","　")</f>
        <v>　</v>
      </c>
      <c r="AJ79" s="216"/>
      <c r="AK79" s="113"/>
      <c r="AL79" s="117"/>
      <c r="AM79" s="136"/>
      <c r="AN79" s="137"/>
      <c r="AO79" s="138"/>
      <c r="AP79" s="140"/>
      <c r="AQ79" s="231"/>
      <c r="AX79" s="113"/>
      <c r="AY79" s="113"/>
      <c r="AZ79" s="113"/>
      <c r="BA79" s="113"/>
      <c r="BB79" s="113"/>
      <c r="BC79" s="113"/>
      <c r="BD79" s="113"/>
    </row>
    <row r="80" spans="1:56" ht="18" customHeight="1">
      <c r="A80" s="228"/>
      <c r="B80" s="224"/>
      <c r="C80" s="120"/>
      <c r="D80" s="121"/>
      <c r="E80" s="123"/>
      <c r="F80" s="8">
        <f>T68</f>
        <v>15</v>
      </c>
      <c r="G80" s="8" t="str">
        <f>IF(F80&gt;J80,"○","　")</f>
        <v>○</v>
      </c>
      <c r="H80" s="8" t="s">
        <v>18</v>
      </c>
      <c r="I80" s="8" t="str">
        <f>IF(J80&gt;F80,"○","　")</f>
        <v>　</v>
      </c>
      <c r="J80" s="28">
        <f>P68</f>
        <v>7</v>
      </c>
      <c r="K80" s="8">
        <f>T74</f>
        <v>3</v>
      </c>
      <c r="L80" s="8" t="str">
        <f>IF(K80&gt;O80,"○","　")</f>
        <v>　</v>
      </c>
      <c r="M80" s="8" t="s">
        <v>18</v>
      </c>
      <c r="N80" s="8" t="str">
        <f>IF(O80&gt;K80,"○","　")</f>
        <v>○</v>
      </c>
      <c r="O80" s="28">
        <f>P74</f>
        <v>15</v>
      </c>
      <c r="P80" s="127"/>
      <c r="Q80" s="128"/>
      <c r="R80" s="128"/>
      <c r="S80" s="128"/>
      <c r="T80" s="144"/>
      <c r="U80" s="8">
        <f>O55</f>
        <v>16</v>
      </c>
      <c r="V80" s="8" t="str">
        <f>IF(U80&gt;Y80,"○","　")</f>
        <v>○</v>
      </c>
      <c r="W80" s="8" t="s">
        <v>18</v>
      </c>
      <c r="X80" s="8" t="str">
        <f>IF(Y80&gt;U80,"○","　")</f>
        <v>　</v>
      </c>
      <c r="Y80" s="28">
        <f>T55</f>
        <v>14</v>
      </c>
      <c r="Z80" s="8">
        <f>O40</f>
        <v>15</v>
      </c>
      <c r="AA80" s="8" t="str">
        <f>IF(Z80&gt;AD80,"○","　")</f>
        <v>○</v>
      </c>
      <c r="AB80" s="8" t="s">
        <v>18</v>
      </c>
      <c r="AC80" s="8" t="str">
        <f>IF(AD80&gt;Z80,"○","　")</f>
        <v>　</v>
      </c>
      <c r="AD80" s="28">
        <f>T40</f>
        <v>9</v>
      </c>
      <c r="AE80" s="8">
        <f>O46</f>
        <v>15</v>
      </c>
      <c r="AF80" s="8" t="str">
        <f>IF(AE80&gt;AI80,"○","　")</f>
        <v>○</v>
      </c>
      <c r="AG80" s="8" t="s">
        <v>18</v>
      </c>
      <c r="AH80" s="8" t="str">
        <f>IF(AI80&gt;AE80,"○","　")</f>
        <v>　</v>
      </c>
      <c r="AI80" s="28">
        <f>T46</f>
        <v>12</v>
      </c>
      <c r="AJ80" s="216"/>
      <c r="AK80" s="113"/>
      <c r="AL80" s="117"/>
      <c r="AM80" s="136"/>
      <c r="AN80" s="137"/>
      <c r="AO80" s="138"/>
      <c r="AP80" s="140"/>
      <c r="AQ80" s="231"/>
      <c r="AX80" s="113"/>
      <c r="AY80" s="113"/>
      <c r="AZ80" s="113"/>
      <c r="BA80" s="113"/>
      <c r="BB80" s="113"/>
      <c r="BC80" s="113"/>
      <c r="BD80" s="113"/>
    </row>
    <row r="81" spans="1:56" ht="18" customHeight="1">
      <c r="A81" s="228"/>
      <c r="B81" s="224"/>
      <c r="C81" s="120"/>
      <c r="D81" s="121"/>
      <c r="E81" s="123"/>
      <c r="F81" s="8">
        <f>T69</f>
        <v>17</v>
      </c>
      <c r="G81" s="8" t="str">
        <f>IF(F81&gt;J81,"○","　")</f>
        <v>○</v>
      </c>
      <c r="H81" s="8" t="s">
        <v>19</v>
      </c>
      <c r="I81" s="8" t="str">
        <f>IF(J81&gt;F81,"○","　")</f>
        <v>　</v>
      </c>
      <c r="J81" s="28">
        <f>P69</f>
        <v>16</v>
      </c>
      <c r="K81" s="8">
        <f>T75</f>
        <v>10</v>
      </c>
      <c r="L81" s="8" t="str">
        <f>IF(K81&gt;O81,"○","　")</f>
        <v>　</v>
      </c>
      <c r="M81" s="8" t="s">
        <v>19</v>
      </c>
      <c r="N81" s="8" t="str">
        <f>IF(O81&gt;K81,"○","　")</f>
        <v>○</v>
      </c>
      <c r="O81" s="28">
        <f>P75</f>
        <v>15</v>
      </c>
      <c r="P81" s="127"/>
      <c r="Q81" s="128"/>
      <c r="R81" s="128"/>
      <c r="S81" s="128"/>
      <c r="T81" s="144"/>
      <c r="U81" s="8">
        <f>O56</f>
        <v>10</v>
      </c>
      <c r="V81" s="8" t="str">
        <f>IF(U81&gt;Y81,"○","　")</f>
        <v>　</v>
      </c>
      <c r="W81" s="8" t="s">
        <v>19</v>
      </c>
      <c r="X81" s="8" t="str">
        <f>IF(Y81&gt;U81,"○","　")</f>
        <v>○</v>
      </c>
      <c r="Y81" s="28">
        <f>T56</f>
        <v>15</v>
      </c>
      <c r="Z81" s="8">
        <f>O41</f>
        <v>15</v>
      </c>
      <c r="AA81" s="8" t="str">
        <f>IF(Z81&gt;AD81,"○","　")</f>
        <v>○</v>
      </c>
      <c r="AB81" s="8" t="s">
        <v>19</v>
      </c>
      <c r="AC81" s="8" t="str">
        <f>IF(AD81&gt;Z81,"○","　")</f>
        <v>　</v>
      </c>
      <c r="AD81" s="28">
        <f>T41</f>
        <v>10</v>
      </c>
      <c r="AE81" s="8">
        <f>O47</f>
        <v>15</v>
      </c>
      <c r="AF81" s="8" t="str">
        <f>IF(AE81&gt;AI81,"○","　")</f>
        <v>○</v>
      </c>
      <c r="AG81" s="8" t="s">
        <v>19</v>
      </c>
      <c r="AH81" s="8" t="str">
        <f>IF(AI81&gt;AE81,"○","　")</f>
        <v>　</v>
      </c>
      <c r="AI81" s="28">
        <f>T47</f>
        <v>5</v>
      </c>
      <c r="AJ81" s="216"/>
      <c r="AK81" s="113"/>
      <c r="AL81" s="117"/>
      <c r="AM81" s="114">
        <f>SUM(F77,K77,P77,U77,Z77,AE77,)</f>
        <v>7</v>
      </c>
      <c r="AN81" s="113" t="s">
        <v>19</v>
      </c>
      <c r="AO81" s="117">
        <f>SUM(J77,O77,T77,Y77,AD77,AI77)</f>
        <v>2</v>
      </c>
      <c r="AP81" s="140"/>
      <c r="AQ81" s="231"/>
      <c r="AX81" s="113"/>
      <c r="AY81" s="113"/>
      <c r="AZ81" s="113"/>
      <c r="BA81" s="113"/>
      <c r="BB81" s="113"/>
      <c r="BC81" s="113"/>
      <c r="BD81" s="113"/>
    </row>
    <row r="82" spans="1:56" ht="18" customHeight="1">
      <c r="A82" s="228"/>
      <c r="B82" s="224"/>
      <c r="C82" s="120"/>
      <c r="D82" s="121"/>
      <c r="E82" s="124"/>
      <c r="F82" s="29">
        <f>T70</f>
        <v>0</v>
      </c>
      <c r="G82" s="29" t="str">
        <f>IF(F82&gt;J82,"○","　")</f>
        <v>　</v>
      </c>
      <c r="H82" s="29" t="s">
        <v>19</v>
      </c>
      <c r="I82" s="29" t="str">
        <f>IF(J82&gt;F82,"○","　")</f>
        <v>　</v>
      </c>
      <c r="J82" s="30">
        <f>P70</f>
        <v>0</v>
      </c>
      <c r="K82" s="8">
        <f>T76</f>
        <v>0</v>
      </c>
      <c r="L82" s="29" t="str">
        <f>IF(K82&gt;O82,"○","　")</f>
        <v>　</v>
      </c>
      <c r="M82" s="29" t="s">
        <v>19</v>
      </c>
      <c r="N82" s="29" t="str">
        <f>IF(O82&gt;K82,"○","　")</f>
        <v>　</v>
      </c>
      <c r="O82" s="28">
        <f>P76</f>
        <v>0</v>
      </c>
      <c r="P82" s="129"/>
      <c r="Q82" s="130"/>
      <c r="R82" s="130"/>
      <c r="S82" s="130"/>
      <c r="T82" s="145"/>
      <c r="U82" s="8">
        <f>O57</f>
        <v>9</v>
      </c>
      <c r="V82" s="8" t="str">
        <f>IF(U82&gt;Y82,"○","　")</f>
        <v>　</v>
      </c>
      <c r="W82" s="8" t="s">
        <v>19</v>
      </c>
      <c r="X82" s="8" t="str">
        <f>IF(Y82&gt;U82,"○","　")</f>
        <v>○</v>
      </c>
      <c r="Y82" s="28">
        <f>T57</f>
        <v>15</v>
      </c>
      <c r="Z82" s="8">
        <f>O42</f>
        <v>0</v>
      </c>
      <c r="AA82" s="8" t="str">
        <f>IF(Z82&gt;AD82,"○","　")</f>
        <v>　</v>
      </c>
      <c r="AB82" s="8" t="s">
        <v>19</v>
      </c>
      <c r="AC82" s="8" t="str">
        <f>IF(AD82&gt;Z82,"○","　")</f>
        <v>　</v>
      </c>
      <c r="AD82" s="28">
        <f>T42</f>
        <v>0</v>
      </c>
      <c r="AE82" s="8">
        <f>O48</f>
        <v>0</v>
      </c>
      <c r="AF82" s="8" t="str">
        <f>IF(AE82&gt;AI82,"○","　")</f>
        <v>　</v>
      </c>
      <c r="AG82" s="29" t="s">
        <v>19</v>
      </c>
      <c r="AH82" s="8" t="str">
        <f>IF(AI82&gt;AE82,"○","　")</f>
        <v>　</v>
      </c>
      <c r="AI82" s="28">
        <f>T48</f>
        <v>0</v>
      </c>
      <c r="AJ82" s="217"/>
      <c r="AK82" s="116"/>
      <c r="AL82" s="118"/>
      <c r="AM82" s="115"/>
      <c r="AN82" s="116"/>
      <c r="AO82" s="118"/>
      <c r="AP82" s="141"/>
      <c r="AQ82" s="231"/>
      <c r="AX82" s="113"/>
      <c r="AY82" s="113"/>
      <c r="AZ82" s="113"/>
      <c r="BA82" s="113"/>
      <c r="BB82" s="113"/>
      <c r="BC82" s="113"/>
      <c r="BD82" s="113"/>
    </row>
    <row r="83" spans="1:56" ht="18" customHeight="1">
      <c r="A83" s="228"/>
      <c r="B83" s="224" t="str">
        <f>P5</f>
        <v>わかば</v>
      </c>
      <c r="C83" s="120"/>
      <c r="D83" s="121"/>
      <c r="E83" s="122" t="str">
        <f>IF($BZ$175="A",CB180,IF($BZ$175="B",CE180,CH180))</f>
        <v/>
      </c>
      <c r="F83" s="31">
        <f>COUNTIF(G86:G88,"○")</f>
        <v>2</v>
      </c>
      <c r="G83" s="31"/>
      <c r="H83" s="31" t="str">
        <f>W65</f>
        <v>④</v>
      </c>
      <c r="I83" s="31"/>
      <c r="J83" s="32">
        <f>COUNTIF(I86:I88,"○")</f>
        <v>0</v>
      </c>
      <c r="K83" s="31">
        <f>COUNTIF(L86:L88,"○")</f>
        <v>0</v>
      </c>
      <c r="L83" s="31"/>
      <c r="M83" s="31" t="str">
        <f>W71</f>
        <v>⑤</v>
      </c>
      <c r="N83" s="31"/>
      <c r="O83" s="32">
        <f>COUNTIF(N86:N88,"○")</f>
        <v>2</v>
      </c>
      <c r="P83" s="31">
        <f>COUNTIF(Q86:Q88,"○")</f>
        <v>2</v>
      </c>
      <c r="Q83" s="31"/>
      <c r="R83" s="31" t="s">
        <v>119</v>
      </c>
      <c r="S83" s="53"/>
      <c r="T83" s="32">
        <f>COUNTIF(S86:S88,"○")</f>
        <v>0</v>
      </c>
      <c r="U83" s="125"/>
      <c r="V83" s="126"/>
      <c r="W83" s="126"/>
      <c r="X83" s="126"/>
      <c r="Y83" s="143"/>
      <c r="Z83" s="31">
        <f>COUNTIF(AA86:AA88,"○")</f>
        <v>2</v>
      </c>
      <c r="AA83" s="31"/>
      <c r="AB83" s="54" t="s">
        <v>102</v>
      </c>
      <c r="AC83" s="31"/>
      <c r="AD83" s="32">
        <f>COUNTIF(AC86:AC88,"○")</f>
        <v>0</v>
      </c>
      <c r="AE83" s="31">
        <f>COUNTIF(AF86:AF88,"○")</f>
        <v>2</v>
      </c>
      <c r="AF83" s="31"/>
      <c r="AG83" s="50" t="s">
        <v>104</v>
      </c>
      <c r="AH83" s="31"/>
      <c r="AI83" s="32">
        <f>COUNTIF(AH86:AH88,"○")</f>
        <v>0</v>
      </c>
      <c r="AJ83" s="225">
        <f>COUNTIF(F84:AE84,"○")</f>
        <v>4</v>
      </c>
      <c r="AK83" s="131" t="s">
        <v>19</v>
      </c>
      <c r="AL83" s="132">
        <f>COUNTIF(J85:AI85,"○")</f>
        <v>1</v>
      </c>
      <c r="AM83" s="133">
        <f>IF(AO87=0,10,AM87/AO87)</f>
        <v>4</v>
      </c>
      <c r="AN83" s="134"/>
      <c r="AO83" s="135"/>
      <c r="AP83" s="139">
        <f>SUM(F86:F88,K86:K88,P86:P88,U86:U88,Z86:Z88,AE86:AE88)/SUM(J86:J88,O86:O88,T86:T88,Y86:Y88,AD86:AD88,AI86:AI88)</f>
        <v>1.2881355932203389</v>
      </c>
      <c r="AQ83" s="231">
        <v>2</v>
      </c>
      <c r="AS83" s="36">
        <f>SUM(AJ83:AL88)</f>
        <v>5</v>
      </c>
      <c r="AT83" s="36">
        <f>AU83-AV83</f>
        <v>0</v>
      </c>
      <c r="AU83" s="36">
        <f>SUM(F83:AI83)</f>
        <v>10</v>
      </c>
      <c r="AV83" s="36">
        <f>SUM(AM87:AO88)</f>
        <v>10</v>
      </c>
      <c r="AX83" s="113">
        <f>RANK(AJ83,AJ65:AJ100,1)</f>
        <v>5</v>
      </c>
      <c r="AY83" s="113">
        <f>RANK(BD83,BD65:BD100,1)</f>
        <v>5</v>
      </c>
      <c r="AZ83" s="113">
        <f>RANK(AP83,AP65:AP98,1)</f>
        <v>5</v>
      </c>
      <c r="BA83" s="113">
        <f>AX83*100</f>
        <v>500</v>
      </c>
      <c r="BB83" s="113">
        <f>AY83*10</f>
        <v>50</v>
      </c>
      <c r="BC83" s="113">
        <f>SUM(AZ83:BB88)</f>
        <v>555</v>
      </c>
      <c r="BD83" s="113">
        <f>AM83-AO83</f>
        <v>4</v>
      </c>
    </row>
    <row r="84" spans="1:56" ht="13.5" hidden="1" customHeight="1">
      <c r="A84" s="228"/>
      <c r="B84" s="224"/>
      <c r="C84" s="120"/>
      <c r="D84" s="121"/>
      <c r="E84" s="123"/>
      <c r="F84" s="8" t="str">
        <f>IF(F83&gt;J83,"○","　")</f>
        <v>○</v>
      </c>
      <c r="J84" s="28"/>
      <c r="K84" s="8" t="str">
        <f>IF(K83&gt;O83,"○","　")</f>
        <v>　</v>
      </c>
      <c r="O84" s="28"/>
      <c r="P84" s="8" t="str">
        <f>IF(P83&gt;T83,"○","　")</f>
        <v>○</v>
      </c>
      <c r="S84" s="51"/>
      <c r="T84" s="28"/>
      <c r="U84" s="127"/>
      <c r="V84" s="128"/>
      <c r="W84" s="128"/>
      <c r="X84" s="128"/>
      <c r="Y84" s="144"/>
      <c r="Z84" s="8" t="str">
        <f>IF(Z83&gt;AD83,"○","　")</f>
        <v>○</v>
      </c>
      <c r="AD84" s="28"/>
      <c r="AE84" s="8" t="str">
        <f>IF(AE83&gt;AI83,"○","　")</f>
        <v>○</v>
      </c>
      <c r="AI84" s="28"/>
      <c r="AJ84" s="216"/>
      <c r="AK84" s="113"/>
      <c r="AL84" s="117"/>
      <c r="AM84" s="136"/>
      <c r="AN84" s="137"/>
      <c r="AO84" s="138"/>
      <c r="AP84" s="140"/>
      <c r="AQ84" s="231"/>
      <c r="AX84" s="113"/>
      <c r="AY84" s="113"/>
      <c r="AZ84" s="113"/>
      <c r="BA84" s="113"/>
      <c r="BB84" s="113"/>
      <c r="BC84" s="113"/>
      <c r="BD84" s="113"/>
    </row>
    <row r="85" spans="1:56" ht="13.5" hidden="1" customHeight="1">
      <c r="A85" s="228"/>
      <c r="B85" s="224"/>
      <c r="C85" s="120"/>
      <c r="D85" s="121"/>
      <c r="E85" s="123"/>
      <c r="J85" s="28" t="str">
        <f>IF(J83&gt;F83,"○","　")</f>
        <v>　</v>
      </c>
      <c r="O85" s="28" t="str">
        <f>IF(O83&gt;K83,"○","　")</f>
        <v>○</v>
      </c>
      <c r="S85" s="51"/>
      <c r="T85" s="28" t="str">
        <f>IF(T83&gt;P83,"○","　")</f>
        <v>　</v>
      </c>
      <c r="U85" s="127"/>
      <c r="V85" s="128"/>
      <c r="W85" s="128"/>
      <c r="X85" s="128"/>
      <c r="Y85" s="144"/>
      <c r="AD85" s="28" t="str">
        <f>IF(AD83&gt;Z83,"○","　")</f>
        <v>　</v>
      </c>
      <c r="AI85" s="28" t="str">
        <f>IF(AI83&gt;AE83,"○","　")</f>
        <v>　</v>
      </c>
      <c r="AJ85" s="216"/>
      <c r="AK85" s="113"/>
      <c r="AL85" s="117"/>
      <c r="AM85" s="136"/>
      <c r="AN85" s="137"/>
      <c r="AO85" s="138"/>
      <c r="AP85" s="140"/>
      <c r="AQ85" s="231"/>
      <c r="AX85" s="113"/>
      <c r="AY85" s="113"/>
      <c r="AZ85" s="113"/>
      <c r="BA85" s="113"/>
      <c r="BB85" s="113"/>
      <c r="BC85" s="113"/>
      <c r="BD85" s="113"/>
    </row>
    <row r="86" spans="1:56" ht="18" customHeight="1">
      <c r="A86" s="228"/>
      <c r="B86" s="224"/>
      <c r="C86" s="120"/>
      <c r="D86" s="121"/>
      <c r="E86" s="123"/>
      <c r="F86" s="8">
        <f>Y68</f>
        <v>15</v>
      </c>
      <c r="G86" s="8" t="str">
        <f>IF(F86&gt;J86,"○","　")</f>
        <v>○</v>
      </c>
      <c r="H86" s="8" t="s">
        <v>18</v>
      </c>
      <c r="I86" s="8" t="str">
        <f>IF(J86&gt;F86,"○","　")</f>
        <v>　</v>
      </c>
      <c r="J86" s="28">
        <f>U68</f>
        <v>7</v>
      </c>
      <c r="K86" s="8">
        <f>Y74</f>
        <v>8</v>
      </c>
      <c r="L86" s="8" t="str">
        <f>IF(K86&gt;O86,"○","　")</f>
        <v>　</v>
      </c>
      <c r="M86" s="8" t="s">
        <v>18</v>
      </c>
      <c r="N86" s="8" t="str">
        <f>IF(O86&gt;K86,"○","　")</f>
        <v>○</v>
      </c>
      <c r="O86" s="28">
        <f>U74</f>
        <v>15</v>
      </c>
      <c r="P86" s="8">
        <f>Y80</f>
        <v>14</v>
      </c>
      <c r="Q86" s="8" t="str">
        <f>IF(P86&gt;T86,"○","　")</f>
        <v>　</v>
      </c>
      <c r="R86" s="8" t="s">
        <v>18</v>
      </c>
      <c r="S86" s="51"/>
      <c r="T86" s="28">
        <f>U80</f>
        <v>16</v>
      </c>
      <c r="U86" s="127"/>
      <c r="V86" s="128"/>
      <c r="W86" s="128"/>
      <c r="X86" s="128"/>
      <c r="Y86" s="144"/>
      <c r="Z86" s="8">
        <f>O15</f>
        <v>15</v>
      </c>
      <c r="AA86" s="8" t="str">
        <f>IF(Z86&gt;AD86,"○","　")</f>
        <v>○</v>
      </c>
      <c r="AB86" s="8" t="s">
        <v>18</v>
      </c>
      <c r="AC86" s="8" t="str">
        <f>IF(AD86&gt;Z86,"○","　")</f>
        <v>　</v>
      </c>
      <c r="AD86" s="28">
        <f>T15</f>
        <v>7</v>
      </c>
      <c r="AE86" s="8">
        <f>O27</f>
        <v>15</v>
      </c>
      <c r="AF86" s="8" t="str">
        <f>IF(AE86&gt;AI86,"○","　")</f>
        <v>○</v>
      </c>
      <c r="AG86" s="8" t="s">
        <v>18</v>
      </c>
      <c r="AH86" s="8" t="str">
        <f>IF(AI86&gt;AE86,"○","　")</f>
        <v>　</v>
      </c>
      <c r="AI86" s="28">
        <f>T27</f>
        <v>5</v>
      </c>
      <c r="AJ86" s="216"/>
      <c r="AK86" s="113"/>
      <c r="AL86" s="117"/>
      <c r="AM86" s="136"/>
      <c r="AN86" s="137"/>
      <c r="AO86" s="138"/>
      <c r="AP86" s="140"/>
      <c r="AQ86" s="231"/>
      <c r="AX86" s="113"/>
      <c r="AY86" s="113"/>
      <c r="AZ86" s="113"/>
      <c r="BA86" s="113"/>
      <c r="BB86" s="113"/>
      <c r="BC86" s="113"/>
      <c r="BD86" s="113"/>
    </row>
    <row r="87" spans="1:56" ht="18" customHeight="1">
      <c r="A87" s="228"/>
      <c r="B87" s="224"/>
      <c r="C87" s="120"/>
      <c r="D87" s="121"/>
      <c r="E87" s="123"/>
      <c r="F87" s="8">
        <f>Y69</f>
        <v>15</v>
      </c>
      <c r="G87" s="8" t="str">
        <f>IF(F87&gt;J87,"○","　")</f>
        <v>○</v>
      </c>
      <c r="H87" s="8" t="s">
        <v>19</v>
      </c>
      <c r="I87" s="8" t="str">
        <f>IF(J87&gt;F87,"○","　")</f>
        <v>　</v>
      </c>
      <c r="J87" s="28">
        <f>U69</f>
        <v>12</v>
      </c>
      <c r="K87" s="8">
        <f>Y75</f>
        <v>10</v>
      </c>
      <c r="L87" s="8" t="str">
        <f>IF(K87&gt;O87,"○","　")</f>
        <v>　</v>
      </c>
      <c r="M87" s="8" t="s">
        <v>19</v>
      </c>
      <c r="N87" s="8" t="str">
        <f>IF(O87&gt;K87,"○","　")</f>
        <v>○</v>
      </c>
      <c r="O87" s="28">
        <f>U75</f>
        <v>15</v>
      </c>
      <c r="P87" s="8">
        <f>Y81</f>
        <v>15</v>
      </c>
      <c r="Q87" s="8" t="str">
        <f>IF(P87&gt;T87,"○","　")</f>
        <v>○</v>
      </c>
      <c r="R87" s="8" t="s">
        <v>19</v>
      </c>
      <c r="S87" s="51"/>
      <c r="T87" s="28">
        <f>U81</f>
        <v>10</v>
      </c>
      <c r="U87" s="127"/>
      <c r="V87" s="128"/>
      <c r="W87" s="128"/>
      <c r="X87" s="128"/>
      <c r="Y87" s="144"/>
      <c r="Z87" s="8">
        <f>O16</f>
        <v>15</v>
      </c>
      <c r="AA87" s="8" t="str">
        <f>IF(Z87&gt;AD87,"○","　")</f>
        <v>○</v>
      </c>
      <c r="AB87" s="8" t="s">
        <v>19</v>
      </c>
      <c r="AC87" s="8" t="str">
        <f>IF(AD87&gt;Z87,"○","　")</f>
        <v>　</v>
      </c>
      <c r="AD87" s="28">
        <f>T16</f>
        <v>12</v>
      </c>
      <c r="AE87" s="8">
        <f>O28</f>
        <v>15</v>
      </c>
      <c r="AF87" s="8" t="str">
        <f>IF(AE87&gt;AI87,"○","　")</f>
        <v>○</v>
      </c>
      <c r="AG87" s="8" t="s">
        <v>19</v>
      </c>
      <c r="AH87" s="8" t="str">
        <f>IF(AI87&gt;AE87,"○","　")</f>
        <v>　</v>
      </c>
      <c r="AI87" s="28">
        <f>T28</f>
        <v>10</v>
      </c>
      <c r="AJ87" s="216"/>
      <c r="AK87" s="113"/>
      <c r="AL87" s="117"/>
      <c r="AM87" s="114">
        <f>SUM(F83,K83,P83,U83,Z83,AE83,)</f>
        <v>8</v>
      </c>
      <c r="AN87" s="113" t="s">
        <v>19</v>
      </c>
      <c r="AO87" s="117">
        <f>SUM(J83,O83,T83,Y83,AD83,AI83)</f>
        <v>2</v>
      </c>
      <c r="AP87" s="140"/>
      <c r="AQ87" s="231"/>
      <c r="AX87" s="113"/>
      <c r="AY87" s="113"/>
      <c r="AZ87" s="113"/>
      <c r="BA87" s="113"/>
      <c r="BB87" s="113"/>
      <c r="BC87" s="113"/>
      <c r="BD87" s="113"/>
    </row>
    <row r="88" spans="1:56" ht="18" customHeight="1">
      <c r="A88" s="228"/>
      <c r="B88" s="224"/>
      <c r="C88" s="120"/>
      <c r="D88" s="121"/>
      <c r="E88" s="124"/>
      <c r="F88" s="29">
        <f>Y70</f>
        <v>0</v>
      </c>
      <c r="G88" s="29" t="str">
        <f>IF(F88&gt;J88,"○","　")</f>
        <v>　</v>
      </c>
      <c r="H88" s="29" t="s">
        <v>19</v>
      </c>
      <c r="I88" s="29" t="str">
        <f>IF(J88&gt;F88,"○","　")</f>
        <v>　</v>
      </c>
      <c r="J88" s="30">
        <f>U70</f>
        <v>0</v>
      </c>
      <c r="K88" s="29">
        <f>Y76</f>
        <v>0</v>
      </c>
      <c r="L88" s="29" t="str">
        <f>IF(K88&gt;O88,"○","　")</f>
        <v>　</v>
      </c>
      <c r="M88" s="29" t="s">
        <v>19</v>
      </c>
      <c r="N88" s="29" t="str">
        <f>IF(O88&gt;K88,"○","　")</f>
        <v>　</v>
      </c>
      <c r="O88" s="30">
        <f>U76</f>
        <v>0</v>
      </c>
      <c r="P88" s="8">
        <f>Y82</f>
        <v>15</v>
      </c>
      <c r="Q88" s="29" t="str">
        <f>IF(P88&gt;T88,"○","　")</f>
        <v>○</v>
      </c>
      <c r="R88" s="29" t="s">
        <v>19</v>
      </c>
      <c r="S88" s="52"/>
      <c r="T88" s="28">
        <f>U82</f>
        <v>9</v>
      </c>
      <c r="U88" s="129"/>
      <c r="V88" s="130"/>
      <c r="W88" s="130"/>
      <c r="X88" s="130"/>
      <c r="Y88" s="145"/>
      <c r="Z88" s="8">
        <f>O17</f>
        <v>0</v>
      </c>
      <c r="AA88" s="8" t="str">
        <f>IF(Z88&gt;AD88,"○","　")</f>
        <v>　</v>
      </c>
      <c r="AB88" s="8" t="s">
        <v>19</v>
      </c>
      <c r="AC88" s="8" t="str">
        <f>IF(AD88&gt;Z88,"○","　")</f>
        <v>　</v>
      </c>
      <c r="AD88" s="28">
        <f>T17</f>
        <v>0</v>
      </c>
      <c r="AE88" s="8">
        <f>O29</f>
        <v>0</v>
      </c>
      <c r="AF88" s="8" t="str">
        <f>IF(AE88&gt;AI88,"○","　")</f>
        <v>　</v>
      </c>
      <c r="AG88" s="8" t="s">
        <v>19</v>
      </c>
      <c r="AH88" s="8" t="str">
        <f>IF(AI88&gt;AE88,"○","　")</f>
        <v>　</v>
      </c>
      <c r="AI88" s="28">
        <f>T29</f>
        <v>0</v>
      </c>
      <c r="AJ88" s="217"/>
      <c r="AK88" s="116"/>
      <c r="AL88" s="118"/>
      <c r="AM88" s="115"/>
      <c r="AN88" s="116"/>
      <c r="AO88" s="118"/>
      <c r="AP88" s="141"/>
      <c r="AQ88" s="231"/>
      <c r="AX88" s="113"/>
      <c r="AY88" s="113"/>
      <c r="AZ88" s="113"/>
      <c r="BA88" s="113"/>
      <c r="BB88" s="113"/>
      <c r="BC88" s="113"/>
      <c r="BD88" s="113"/>
    </row>
    <row r="89" spans="1:56" ht="18" customHeight="1">
      <c r="A89" s="228"/>
      <c r="B89" s="224" t="str">
        <f>P6</f>
        <v>Ｍ・Ｔ</v>
      </c>
      <c r="C89" s="120"/>
      <c r="D89" s="121"/>
      <c r="E89" s="122" t="str">
        <f>IF($BZ$175="A",CB181,IF(BZ$175="B",CE181,CH181))</f>
        <v/>
      </c>
      <c r="F89" s="31">
        <f>COUNTIF(G92:G94,"○")</f>
        <v>2</v>
      </c>
      <c r="G89" s="31"/>
      <c r="H89" s="31" t="str">
        <f>AB65</f>
        <v>⑥</v>
      </c>
      <c r="I89" s="31"/>
      <c r="J89" s="32">
        <f>COUNTIF(I92:I94,"○")</f>
        <v>1</v>
      </c>
      <c r="K89" s="62">
        <f>COUNTIF(L92:L94,"○")</f>
        <v>0</v>
      </c>
      <c r="L89" s="31"/>
      <c r="M89" s="54" t="s">
        <v>106</v>
      </c>
      <c r="N89" s="31"/>
      <c r="O89" s="32">
        <f>COUNTIF(N92:N94,"○")</f>
        <v>2</v>
      </c>
      <c r="P89" s="31">
        <f>COUNTIF(Q92:Q94,"○")</f>
        <v>0</v>
      </c>
      <c r="Q89" s="31"/>
      <c r="R89" s="31" t="str">
        <f>AB77</f>
        <v>⑤</v>
      </c>
      <c r="S89" s="31"/>
      <c r="T89" s="32">
        <f>COUNTIF(S92:S94,"○")</f>
        <v>2</v>
      </c>
      <c r="U89" s="62">
        <f>AD83</f>
        <v>0</v>
      </c>
      <c r="V89" s="31">
        <f>AA83</f>
        <v>0</v>
      </c>
      <c r="W89" s="31" t="str">
        <f>AB83</f>
        <v>①</v>
      </c>
      <c r="X89" s="31">
        <f>AC83</f>
        <v>0</v>
      </c>
      <c r="Y89" s="32">
        <f>Z83</f>
        <v>2</v>
      </c>
      <c r="Z89" s="125"/>
      <c r="AA89" s="126"/>
      <c r="AB89" s="126"/>
      <c r="AC89" s="126"/>
      <c r="AD89" s="143"/>
      <c r="AE89" s="31">
        <f>COUNTIF(AF92:AF94,"○")</f>
        <v>2</v>
      </c>
      <c r="AF89" s="31"/>
      <c r="AG89" s="54" t="s">
        <v>107</v>
      </c>
      <c r="AH89" s="31"/>
      <c r="AI89" s="32">
        <f>COUNTIF(AH92:AH94,"○")</f>
        <v>0</v>
      </c>
      <c r="AJ89" s="225">
        <f>COUNTIF(F90:AE90,"○")</f>
        <v>2</v>
      </c>
      <c r="AK89" s="131" t="s">
        <v>19</v>
      </c>
      <c r="AL89" s="132">
        <f>COUNTIF(J91:AI91,"○")</f>
        <v>3</v>
      </c>
      <c r="AM89" s="133">
        <f>IF(AO93=0,10,AM93/AO93)</f>
        <v>0.5714285714285714</v>
      </c>
      <c r="AN89" s="134"/>
      <c r="AO89" s="135"/>
      <c r="AP89" s="139">
        <f>SUM(F92:F94,K92:K94,P92:P94,U92:U94,Z92:Z94,AE92:AE94)/SUM(J92:J94,O92:O94,T92:T94,Y92:Y94,AD92:AD94,AI92:AI94)</f>
        <v>0.86754966887417218</v>
      </c>
      <c r="AQ89" s="231">
        <v>4</v>
      </c>
      <c r="AS89" s="36">
        <f>SUM(AJ89:AL94)</f>
        <v>5</v>
      </c>
      <c r="AT89" s="36">
        <f>AU89-AV89</f>
        <v>0</v>
      </c>
      <c r="AU89" s="36">
        <f>SUM(F89:AI89)</f>
        <v>11</v>
      </c>
      <c r="AV89" s="36">
        <f>SUM(AM93:AO94)</f>
        <v>11</v>
      </c>
      <c r="AX89" s="113">
        <f>RANK(AJ89,AJ65:AJ100,1)</f>
        <v>3</v>
      </c>
      <c r="AY89" s="113">
        <f>RANK(BD89,BD65:BD100,1)</f>
        <v>3</v>
      </c>
      <c r="AZ89" s="113">
        <f>RANK(AP89,AP65:AP98,1)</f>
        <v>2</v>
      </c>
      <c r="BA89" s="113">
        <f>AX89*100</f>
        <v>300</v>
      </c>
      <c r="BB89" s="113">
        <f>AY89*10</f>
        <v>30</v>
      </c>
      <c r="BC89" s="113">
        <f>SUM(AZ89:BB94)</f>
        <v>332</v>
      </c>
      <c r="BD89" s="113">
        <f>AM89-AO89</f>
        <v>0.5714285714285714</v>
      </c>
    </row>
    <row r="90" spans="1:56" ht="13.5" hidden="1" customHeight="1">
      <c r="A90" s="228"/>
      <c r="B90" s="224"/>
      <c r="C90" s="120"/>
      <c r="D90" s="121"/>
      <c r="E90" s="123"/>
      <c r="F90" s="8" t="str">
        <f>IF(F89&gt;J89,"○","　")</f>
        <v>○</v>
      </c>
      <c r="J90" s="28"/>
      <c r="K90" s="61" t="str">
        <f>IF(K89&gt;O89,"○","　")</f>
        <v>　</v>
      </c>
      <c r="O90" s="28"/>
      <c r="P90" s="8" t="str">
        <f>IF(P89&gt;T89,"○","　")</f>
        <v>　</v>
      </c>
      <c r="T90" s="28"/>
      <c r="U90" s="8" t="str">
        <f>IF(U89&gt;Y89,"○","　")</f>
        <v>　</v>
      </c>
      <c r="Y90" s="28"/>
      <c r="Z90" s="127"/>
      <c r="AA90" s="128"/>
      <c r="AB90" s="128"/>
      <c r="AC90" s="128"/>
      <c r="AD90" s="144"/>
      <c r="AE90" s="8" t="str">
        <f>IF(AE89&gt;AI89,"○","　")</f>
        <v>○</v>
      </c>
      <c r="AI90" s="28"/>
      <c r="AJ90" s="216"/>
      <c r="AK90" s="113"/>
      <c r="AL90" s="117"/>
      <c r="AM90" s="136"/>
      <c r="AN90" s="137"/>
      <c r="AO90" s="138"/>
      <c r="AP90" s="140"/>
      <c r="AQ90" s="231"/>
      <c r="AX90" s="113"/>
      <c r="AY90" s="113"/>
      <c r="AZ90" s="113"/>
      <c r="BA90" s="113"/>
      <c r="BB90" s="113"/>
      <c r="BC90" s="113"/>
      <c r="BD90" s="113"/>
    </row>
    <row r="91" spans="1:56" ht="13.5" hidden="1" customHeight="1">
      <c r="A91" s="228"/>
      <c r="B91" s="224"/>
      <c r="C91" s="120"/>
      <c r="D91" s="121"/>
      <c r="E91" s="123"/>
      <c r="J91" s="28" t="str">
        <f>IF(J89&gt;F89,"○","　")</f>
        <v>　</v>
      </c>
      <c r="K91" s="61"/>
      <c r="O91" s="28" t="str">
        <f>IF(O89&gt;K89,"○","　")</f>
        <v>○</v>
      </c>
      <c r="T91" s="28" t="str">
        <f>IF(T89&gt;P89,"○","　")</f>
        <v>○</v>
      </c>
      <c r="Y91" s="28" t="str">
        <f>IF(Y89&gt;U89,"○","　")</f>
        <v>○</v>
      </c>
      <c r="Z91" s="127"/>
      <c r="AA91" s="128"/>
      <c r="AB91" s="128"/>
      <c r="AC91" s="128"/>
      <c r="AD91" s="144"/>
      <c r="AI91" s="28" t="str">
        <f>IF(AI89&gt;AE89,"○","　")</f>
        <v>　</v>
      </c>
      <c r="AJ91" s="216"/>
      <c r="AK91" s="113"/>
      <c r="AL91" s="117"/>
      <c r="AM91" s="136"/>
      <c r="AN91" s="137"/>
      <c r="AO91" s="138"/>
      <c r="AP91" s="140"/>
      <c r="AQ91" s="231"/>
      <c r="AX91" s="113"/>
      <c r="AY91" s="113"/>
      <c r="AZ91" s="113"/>
      <c r="BA91" s="113"/>
      <c r="BB91" s="113"/>
      <c r="BC91" s="113"/>
      <c r="BD91" s="113"/>
    </row>
    <row r="92" spans="1:56" ht="18" customHeight="1">
      <c r="A92" s="228"/>
      <c r="B92" s="224"/>
      <c r="C92" s="120"/>
      <c r="D92" s="121"/>
      <c r="E92" s="123"/>
      <c r="F92" s="8">
        <f>AD68</f>
        <v>15</v>
      </c>
      <c r="G92" s="8" t="str">
        <f>IF(F92&gt;J92,"○","　")</f>
        <v>○</v>
      </c>
      <c r="H92" s="8" t="s">
        <v>18</v>
      </c>
      <c r="I92" s="8" t="str">
        <f>IF(J92&gt;F92,"○","　")</f>
        <v>　</v>
      </c>
      <c r="J92" s="28">
        <f>Z68</f>
        <v>11</v>
      </c>
      <c r="K92" s="61">
        <f>AD74</f>
        <v>11</v>
      </c>
      <c r="L92" s="8" t="str">
        <f>IF(K92&gt;O92,"○","　")</f>
        <v>　</v>
      </c>
      <c r="M92" s="8" t="s">
        <v>18</v>
      </c>
      <c r="N92" s="8" t="str">
        <f>IF(O92&gt;K92,"○","　")</f>
        <v>○</v>
      </c>
      <c r="O92" s="28">
        <f>Z74</f>
        <v>15</v>
      </c>
      <c r="P92" s="8">
        <f>AD80</f>
        <v>9</v>
      </c>
      <c r="Q92" s="8" t="str">
        <f>IF(P92&gt;T92,"○","　")</f>
        <v>　</v>
      </c>
      <c r="R92" s="8" t="s">
        <v>18</v>
      </c>
      <c r="S92" s="8" t="str">
        <f>IF(T92&gt;P92,"○","　")</f>
        <v>○</v>
      </c>
      <c r="T92" s="28">
        <f>Z80</f>
        <v>15</v>
      </c>
      <c r="U92" s="61">
        <f>AD86</f>
        <v>7</v>
      </c>
      <c r="V92" s="8" t="str">
        <f t="shared" ref="V92:X94" si="4">AA86</f>
        <v>○</v>
      </c>
      <c r="W92" s="8" t="str">
        <f t="shared" si="4"/>
        <v>-</v>
      </c>
      <c r="X92" s="8" t="str">
        <f t="shared" si="4"/>
        <v>　</v>
      </c>
      <c r="Y92" s="28">
        <f>Z86</f>
        <v>15</v>
      </c>
      <c r="Z92" s="127"/>
      <c r="AA92" s="128"/>
      <c r="AB92" s="128"/>
      <c r="AC92" s="128"/>
      <c r="AD92" s="144"/>
      <c r="AE92" s="8">
        <f>O21</f>
        <v>16</v>
      </c>
      <c r="AF92" s="8" t="str">
        <f>IF(AE92&gt;AI92,"○","　")</f>
        <v>○</v>
      </c>
      <c r="AG92" s="8" t="s">
        <v>18</v>
      </c>
      <c r="AH92" s="8" t="str">
        <f>IF(AI92&gt;AE92,"○","　")</f>
        <v>　</v>
      </c>
      <c r="AI92" s="28">
        <f>T21</f>
        <v>14</v>
      </c>
      <c r="AJ92" s="216"/>
      <c r="AK92" s="113"/>
      <c r="AL92" s="117"/>
      <c r="AM92" s="136"/>
      <c r="AN92" s="137"/>
      <c r="AO92" s="138"/>
      <c r="AP92" s="140"/>
      <c r="AQ92" s="231"/>
      <c r="AX92" s="113"/>
      <c r="AY92" s="113"/>
      <c r="AZ92" s="113"/>
      <c r="BA92" s="113"/>
      <c r="BB92" s="113"/>
      <c r="BC92" s="113"/>
      <c r="BD92" s="113"/>
    </row>
    <row r="93" spans="1:56" ht="18" customHeight="1">
      <c r="A93" s="228"/>
      <c r="B93" s="224"/>
      <c r="C93" s="120"/>
      <c r="D93" s="121"/>
      <c r="E93" s="123"/>
      <c r="F93" s="8">
        <f>AD69</f>
        <v>13</v>
      </c>
      <c r="G93" s="8" t="str">
        <f>IF(F93&gt;J93,"○","　")</f>
        <v>　</v>
      </c>
      <c r="H93" s="8" t="s">
        <v>19</v>
      </c>
      <c r="I93" s="8" t="str">
        <f>IF(J93&gt;F93,"○","　")</f>
        <v>○</v>
      </c>
      <c r="J93" s="28">
        <f>Z69</f>
        <v>15</v>
      </c>
      <c r="K93" s="61">
        <f>AD75</f>
        <v>8</v>
      </c>
      <c r="L93" s="8" t="str">
        <f>IF(K93&gt;O93,"○","　")</f>
        <v>　</v>
      </c>
      <c r="M93" s="8" t="s">
        <v>19</v>
      </c>
      <c r="N93" s="8" t="str">
        <f>IF(O93&gt;K93,"○","　")</f>
        <v>○</v>
      </c>
      <c r="O93" s="28">
        <f>Z75</f>
        <v>15</v>
      </c>
      <c r="P93" s="8">
        <f>AD81</f>
        <v>10</v>
      </c>
      <c r="Q93" s="8" t="str">
        <f>IF(P93&gt;T93,"○","　")</f>
        <v>　</v>
      </c>
      <c r="R93" s="8" t="s">
        <v>19</v>
      </c>
      <c r="S93" s="8" t="str">
        <f>IF(T93&gt;P93,"○","　")</f>
        <v>○</v>
      </c>
      <c r="T93" s="28">
        <f>Z81</f>
        <v>15</v>
      </c>
      <c r="U93" s="61">
        <f>AD87</f>
        <v>12</v>
      </c>
      <c r="V93" s="8" t="str">
        <f t="shared" si="4"/>
        <v>○</v>
      </c>
      <c r="W93" s="8" t="str">
        <f t="shared" si="4"/>
        <v>-</v>
      </c>
      <c r="X93" s="8" t="str">
        <f t="shared" si="4"/>
        <v>　</v>
      </c>
      <c r="Y93" s="28">
        <f>Z87</f>
        <v>15</v>
      </c>
      <c r="Z93" s="127"/>
      <c r="AA93" s="128"/>
      <c r="AB93" s="128"/>
      <c r="AC93" s="128"/>
      <c r="AD93" s="144"/>
      <c r="AE93" s="8">
        <f>O22</f>
        <v>15</v>
      </c>
      <c r="AF93" s="8" t="str">
        <f>IF(AE93&gt;AI93,"○","　")</f>
        <v>○</v>
      </c>
      <c r="AG93" s="8" t="s">
        <v>19</v>
      </c>
      <c r="AH93" s="8" t="str">
        <f>IF(AI93&gt;AE93,"○","　")</f>
        <v>　</v>
      </c>
      <c r="AI93" s="28">
        <f>T22</f>
        <v>9</v>
      </c>
      <c r="AJ93" s="216"/>
      <c r="AK93" s="113"/>
      <c r="AL93" s="117"/>
      <c r="AM93" s="114">
        <f>SUM(F89,K89,P89,U89,Z89,AE89,)</f>
        <v>4</v>
      </c>
      <c r="AN93" s="113" t="s">
        <v>19</v>
      </c>
      <c r="AO93" s="117">
        <f>SUM(J89,O89,T89,Y89,AD89,AI89)</f>
        <v>7</v>
      </c>
      <c r="AP93" s="140"/>
      <c r="AQ93" s="231"/>
      <c r="AX93" s="113"/>
      <c r="AY93" s="113"/>
      <c r="AZ93" s="113"/>
      <c r="BA93" s="113"/>
      <c r="BB93" s="113"/>
      <c r="BC93" s="113"/>
      <c r="BD93" s="113"/>
    </row>
    <row r="94" spans="1:56" ht="18" customHeight="1">
      <c r="A94" s="228"/>
      <c r="B94" s="224"/>
      <c r="C94" s="120"/>
      <c r="D94" s="121"/>
      <c r="E94" s="124"/>
      <c r="F94" s="29">
        <f>AD70</f>
        <v>15</v>
      </c>
      <c r="G94" s="29" t="str">
        <f>IF(F94&gt;J94,"○","　")</f>
        <v>○</v>
      </c>
      <c r="H94" s="29" t="s">
        <v>19</v>
      </c>
      <c r="I94" s="29" t="str">
        <f>IF(J94&gt;F94,"○","　")</f>
        <v>　</v>
      </c>
      <c r="J94" s="30">
        <f>Z70</f>
        <v>12</v>
      </c>
      <c r="K94" s="74">
        <f>AD76</f>
        <v>0</v>
      </c>
      <c r="L94" s="29" t="str">
        <f>IF(K94&gt;O94,"○","　")</f>
        <v>　</v>
      </c>
      <c r="M94" s="29" t="s">
        <v>19</v>
      </c>
      <c r="N94" s="29" t="str">
        <f>IF(O94&gt;K94,"○","　")</f>
        <v>　</v>
      </c>
      <c r="O94" s="30">
        <f>Z76</f>
        <v>0</v>
      </c>
      <c r="P94" s="29">
        <f>AD82</f>
        <v>0</v>
      </c>
      <c r="Q94" s="29" t="str">
        <f>IF(P94&gt;T94,"○","　")</f>
        <v>　</v>
      </c>
      <c r="R94" s="29" t="s">
        <v>19</v>
      </c>
      <c r="S94" s="29" t="str">
        <f>IF(T94&gt;P94,"○","　")</f>
        <v>　</v>
      </c>
      <c r="T94" s="30">
        <f>Z82</f>
        <v>0</v>
      </c>
      <c r="U94" s="61">
        <f>AD88</f>
        <v>0</v>
      </c>
      <c r="V94" s="29" t="str">
        <f t="shared" si="4"/>
        <v>　</v>
      </c>
      <c r="W94" s="29" t="str">
        <f t="shared" si="4"/>
        <v>-</v>
      </c>
      <c r="X94" s="29" t="str">
        <f t="shared" si="4"/>
        <v>　</v>
      </c>
      <c r="Y94" s="28">
        <f>Z88</f>
        <v>0</v>
      </c>
      <c r="Z94" s="129"/>
      <c r="AA94" s="130"/>
      <c r="AB94" s="130"/>
      <c r="AC94" s="130"/>
      <c r="AD94" s="145"/>
      <c r="AE94" s="8">
        <f>O23</f>
        <v>0</v>
      </c>
      <c r="AF94" s="8" t="str">
        <f>IF(AE94&gt;AI94,"○","　")</f>
        <v>　</v>
      </c>
      <c r="AG94" s="8" t="s">
        <v>19</v>
      </c>
      <c r="AH94" s="8" t="str">
        <f>IF(AI94&gt;AE94,"○","　")</f>
        <v>　</v>
      </c>
      <c r="AI94" s="28">
        <f>T23</f>
        <v>0</v>
      </c>
      <c r="AJ94" s="217"/>
      <c r="AK94" s="116"/>
      <c r="AL94" s="118"/>
      <c r="AM94" s="115"/>
      <c r="AN94" s="116"/>
      <c r="AO94" s="118"/>
      <c r="AP94" s="141"/>
      <c r="AQ94" s="231"/>
      <c r="AX94" s="113"/>
      <c r="AY94" s="113"/>
      <c r="AZ94" s="113"/>
      <c r="BA94" s="113"/>
      <c r="BB94" s="113"/>
      <c r="BC94" s="113"/>
      <c r="BD94" s="113"/>
    </row>
    <row r="95" spans="1:56" ht="18" customHeight="1">
      <c r="A95" s="228"/>
      <c r="B95" s="224" t="str">
        <f>P7</f>
        <v>タッチ</v>
      </c>
      <c r="C95" s="120"/>
      <c r="D95" s="121"/>
      <c r="E95" s="122" t="str">
        <f>IF($BZ$175="A",CB182,IF($BZ$175="B",CE182,CH182))</f>
        <v/>
      </c>
      <c r="F95" s="62">
        <f>COUNTIF(G98:G100,"○")</f>
        <v>1</v>
      </c>
      <c r="G95" s="31"/>
      <c r="H95" s="54" t="s">
        <v>106</v>
      </c>
      <c r="I95" s="31"/>
      <c r="J95" s="32">
        <f>COUNTIF(I98:I100,"○")</f>
        <v>2</v>
      </c>
      <c r="K95" s="8">
        <f>COUNTIF(L98:L100,"○")</f>
        <v>0</v>
      </c>
      <c r="M95" s="8" t="str">
        <f>AG71</f>
        <v>④</v>
      </c>
      <c r="O95" s="28">
        <f>COUNTIF(N98:N100,"○")</f>
        <v>2</v>
      </c>
      <c r="P95" s="31">
        <f>COUNTIF(Q98:Q100,"○")</f>
        <v>0</v>
      </c>
      <c r="Q95" s="31"/>
      <c r="R95" s="31" t="str">
        <f>AG77</f>
        <v>⑥</v>
      </c>
      <c r="S95" s="31"/>
      <c r="T95" s="32">
        <f>COUNTIF(S98:S100,"○")</f>
        <v>2</v>
      </c>
      <c r="U95" s="31">
        <f>COUNTIF(V98:V100,"○")</f>
        <v>0</v>
      </c>
      <c r="V95" s="31"/>
      <c r="W95" s="31" t="str">
        <f>AG83</f>
        <v>③</v>
      </c>
      <c r="X95" s="31"/>
      <c r="Y95" s="32">
        <f>COUNTIF(X98:X100,"○")</f>
        <v>2</v>
      </c>
      <c r="Z95" s="31">
        <f>COUNTIF(AA98:AA100,"○")</f>
        <v>0</v>
      </c>
      <c r="AA95" s="31"/>
      <c r="AB95" s="31" t="str">
        <f>AG89</f>
        <v>②</v>
      </c>
      <c r="AC95" s="31"/>
      <c r="AD95" s="31">
        <f>COUNTIF(AC98:AC100,"○")</f>
        <v>2</v>
      </c>
      <c r="AE95" s="125"/>
      <c r="AF95" s="126"/>
      <c r="AG95" s="126"/>
      <c r="AH95" s="126"/>
      <c r="AI95" s="143"/>
      <c r="AJ95" s="225">
        <f>COUNTIF(F96:AE96,"○")</f>
        <v>0</v>
      </c>
      <c r="AK95" s="131" t="s">
        <v>19</v>
      </c>
      <c r="AL95" s="132">
        <f>COUNTIF(J97:AI97,"○")</f>
        <v>5</v>
      </c>
      <c r="AM95" s="133">
        <f>IF(AO99=0,10,AM99/AO99)</f>
        <v>0.1</v>
      </c>
      <c r="AN95" s="134"/>
      <c r="AO95" s="135"/>
      <c r="AP95" s="139">
        <f>SUM(F98:F100,K98:K100,P98:P100,U98:U100,Z98:Z100,AE98:AE100)/SUM(J98:J100,O98:O100,T98:T100,Y98:Y100,AD98:AD100,AI98:AI100)</f>
        <v>0.6211180124223602</v>
      </c>
      <c r="AQ95" s="231">
        <v>6</v>
      </c>
      <c r="AS95" s="36">
        <f>SUM(AJ95:AL100)</f>
        <v>5</v>
      </c>
      <c r="AT95" s="36">
        <f>AU95-AV95</f>
        <v>0</v>
      </c>
      <c r="AU95" s="36">
        <f>SUM(F95:AI95)</f>
        <v>11</v>
      </c>
      <c r="AV95" s="36">
        <f>SUM(AM99:AO100)</f>
        <v>11</v>
      </c>
      <c r="AX95" s="113">
        <f>RANK(AJ95,AJ65:AJ100,1)</f>
        <v>1</v>
      </c>
      <c r="AY95" s="113">
        <f>RANK(BD95,BD65:BD100,1)</f>
        <v>1</v>
      </c>
      <c r="AZ95" s="113">
        <f>RANK(AP95,AP65:AP98,1)</f>
        <v>1</v>
      </c>
      <c r="BA95" s="113">
        <f>AX95*100</f>
        <v>100</v>
      </c>
      <c r="BB95" s="113">
        <f>AY95*10</f>
        <v>10</v>
      </c>
      <c r="BC95" s="113">
        <f>SUM(AZ95:BB100)</f>
        <v>111</v>
      </c>
      <c r="BD95" s="113">
        <f>AM95-AO95</f>
        <v>0.1</v>
      </c>
    </row>
    <row r="96" spans="1:56" ht="13.5" hidden="1" customHeight="1">
      <c r="A96" s="228"/>
      <c r="B96" s="224"/>
      <c r="C96" s="120"/>
      <c r="D96" s="121"/>
      <c r="E96" s="123"/>
      <c r="F96" s="61" t="str">
        <f>IF(F95&gt;J95,"○","　")</f>
        <v>　</v>
      </c>
      <c r="J96" s="28"/>
      <c r="K96" s="8" t="str">
        <f>IF(K95&gt;O95,"○","　")</f>
        <v>　</v>
      </c>
      <c r="O96" s="28"/>
      <c r="P96" s="8" t="str">
        <f>IF(P95&gt;T95,"○","　")</f>
        <v>　</v>
      </c>
      <c r="T96" s="28"/>
      <c r="U96" s="8" t="str">
        <f>IF(U95&gt;Y95,"○","　")</f>
        <v>　</v>
      </c>
      <c r="Y96" s="28"/>
      <c r="Z96" s="8" t="str">
        <f>IF(Z95&gt;AD95,"○","　")</f>
        <v>　</v>
      </c>
      <c r="AD96" s="28"/>
      <c r="AE96" s="127"/>
      <c r="AF96" s="128"/>
      <c r="AG96" s="128"/>
      <c r="AH96" s="128"/>
      <c r="AI96" s="144"/>
      <c r="AJ96" s="216"/>
      <c r="AK96" s="113"/>
      <c r="AL96" s="117"/>
      <c r="AM96" s="136"/>
      <c r="AN96" s="137"/>
      <c r="AO96" s="138"/>
      <c r="AP96" s="140"/>
      <c r="AQ96" s="231"/>
      <c r="AX96" s="113"/>
      <c r="AY96" s="113"/>
      <c r="AZ96" s="113"/>
      <c r="BA96" s="113"/>
      <c r="BB96" s="113"/>
      <c r="BC96" s="113"/>
      <c r="BD96" s="113"/>
    </row>
    <row r="97" spans="1:99" ht="13.5" hidden="1" customHeight="1">
      <c r="A97" s="228"/>
      <c r="B97" s="224"/>
      <c r="C97" s="120"/>
      <c r="D97" s="121"/>
      <c r="E97" s="123"/>
      <c r="F97" s="61"/>
      <c r="J97" s="28" t="str">
        <f>IF(J95&gt;F95,"○","　")</f>
        <v>○</v>
      </c>
      <c r="O97" s="28" t="str">
        <f>IF(O95&gt;K95,"○","　")</f>
        <v>○</v>
      </c>
      <c r="T97" s="28" t="str">
        <f>IF(T95&gt;P95,"○","　")</f>
        <v>○</v>
      </c>
      <c r="Y97" s="28" t="str">
        <f>IF(Y95&gt;U95,"○","　")</f>
        <v>○</v>
      </c>
      <c r="AD97" s="28" t="str">
        <f>IF(AD95&gt;Z95,"○","　")</f>
        <v>○</v>
      </c>
      <c r="AE97" s="127"/>
      <c r="AF97" s="128"/>
      <c r="AG97" s="128"/>
      <c r="AH97" s="128"/>
      <c r="AI97" s="144"/>
      <c r="AJ97" s="216"/>
      <c r="AK97" s="113"/>
      <c r="AL97" s="117"/>
      <c r="AM97" s="136"/>
      <c r="AN97" s="137"/>
      <c r="AO97" s="138"/>
      <c r="AP97" s="140"/>
      <c r="AQ97" s="231"/>
      <c r="AX97" s="113"/>
      <c r="AY97" s="113"/>
      <c r="AZ97" s="113"/>
      <c r="BA97" s="113"/>
      <c r="BB97" s="113"/>
      <c r="BC97" s="113"/>
      <c r="BD97" s="113"/>
    </row>
    <row r="98" spans="1:99" ht="18" customHeight="1">
      <c r="A98" s="228"/>
      <c r="B98" s="224"/>
      <c r="C98" s="120"/>
      <c r="D98" s="121"/>
      <c r="E98" s="123"/>
      <c r="F98" s="61">
        <f>AI68</f>
        <v>15</v>
      </c>
      <c r="G98" s="8" t="str">
        <f>IF(F98&gt;J98,"○","　")</f>
        <v>○</v>
      </c>
      <c r="H98" s="8" t="s">
        <v>18</v>
      </c>
      <c r="I98" s="8" t="str">
        <f>IF(J98&gt;F98,"○","　")</f>
        <v>　</v>
      </c>
      <c r="J98" s="28">
        <f>AE68</f>
        <v>10</v>
      </c>
      <c r="K98" s="8">
        <f>AI74</f>
        <v>10</v>
      </c>
      <c r="L98" s="8" t="str">
        <f>IF(K98&gt;O98,"○","　")</f>
        <v>　</v>
      </c>
      <c r="M98" s="8" t="s">
        <v>18</v>
      </c>
      <c r="N98" s="8" t="str">
        <f>IF(O98&gt;K98,"○","　")</f>
        <v>○</v>
      </c>
      <c r="O98" s="28">
        <f>AE74</f>
        <v>15</v>
      </c>
      <c r="P98" s="8">
        <f>AI80</f>
        <v>12</v>
      </c>
      <c r="Q98" s="8" t="str">
        <f>IF(P98&gt;T98,"○","　")</f>
        <v>　</v>
      </c>
      <c r="R98" s="8" t="s">
        <v>18</v>
      </c>
      <c r="S98" s="8" t="str">
        <f>IF(T98&gt;P98,"○","　")</f>
        <v>○</v>
      </c>
      <c r="T98" s="28">
        <f>AE80</f>
        <v>15</v>
      </c>
      <c r="U98" s="8">
        <f>AI86</f>
        <v>5</v>
      </c>
      <c r="V98" s="8" t="str">
        <f>IF(U98&gt;Y98,"○","　")</f>
        <v>　</v>
      </c>
      <c r="W98" s="8" t="s">
        <v>18</v>
      </c>
      <c r="X98" s="8" t="str">
        <f>IF(Y98&gt;U98,"○","　")</f>
        <v>○</v>
      </c>
      <c r="Y98" s="28">
        <f>AE86</f>
        <v>15</v>
      </c>
      <c r="Z98" s="8">
        <f>AI92</f>
        <v>14</v>
      </c>
      <c r="AA98" s="8" t="str">
        <f>IF(Z98&gt;AD98,"○","　")</f>
        <v>　</v>
      </c>
      <c r="AB98" s="8" t="s">
        <v>18</v>
      </c>
      <c r="AC98" s="8" t="str">
        <f>IF(AD98&gt;Z98,"○","　")</f>
        <v>○</v>
      </c>
      <c r="AD98" s="28">
        <f>AE92</f>
        <v>16</v>
      </c>
      <c r="AE98" s="127"/>
      <c r="AF98" s="128"/>
      <c r="AG98" s="128"/>
      <c r="AH98" s="128"/>
      <c r="AI98" s="144"/>
      <c r="AJ98" s="216"/>
      <c r="AK98" s="113"/>
      <c r="AL98" s="117"/>
      <c r="AM98" s="136"/>
      <c r="AN98" s="137"/>
      <c r="AO98" s="138"/>
      <c r="AP98" s="140"/>
      <c r="AQ98" s="231"/>
      <c r="AX98" s="113"/>
      <c r="AY98" s="113"/>
      <c r="AZ98" s="113"/>
      <c r="BA98" s="113"/>
      <c r="BB98" s="113"/>
      <c r="BC98" s="113"/>
      <c r="BD98" s="113"/>
    </row>
    <row r="99" spans="1:99" ht="18" customHeight="1">
      <c r="A99" s="228"/>
      <c r="B99" s="224"/>
      <c r="C99" s="120"/>
      <c r="D99" s="121"/>
      <c r="E99" s="123"/>
      <c r="F99" s="61">
        <f>AI69</f>
        <v>11</v>
      </c>
      <c r="G99" s="8" t="str">
        <f>IF(F99&gt;J99,"○","　")</f>
        <v>　</v>
      </c>
      <c r="H99" s="8" t="s">
        <v>19</v>
      </c>
      <c r="I99" s="8" t="str">
        <f>IF(J99&gt;F99,"○","　")</f>
        <v>○</v>
      </c>
      <c r="J99" s="28">
        <f>AE69</f>
        <v>15</v>
      </c>
      <c r="K99" s="8">
        <f>AI75</f>
        <v>2</v>
      </c>
      <c r="L99" s="8" t="str">
        <f>IF(K99&gt;O99,"○","　")</f>
        <v>　</v>
      </c>
      <c r="M99" s="8" t="s">
        <v>19</v>
      </c>
      <c r="N99" s="8" t="str">
        <f>IF(O99&gt;K99,"○","　")</f>
        <v>○</v>
      </c>
      <c r="O99" s="28">
        <f>AE75</f>
        <v>15</v>
      </c>
      <c r="P99" s="8">
        <f>AI81</f>
        <v>5</v>
      </c>
      <c r="Q99" s="8" t="str">
        <f>IF(P99&gt;T99,"○","　")</f>
        <v>　</v>
      </c>
      <c r="R99" s="8" t="s">
        <v>19</v>
      </c>
      <c r="S99" s="8" t="str">
        <f>IF(T99&gt;P99,"○","　")</f>
        <v>○</v>
      </c>
      <c r="T99" s="28">
        <f>AE81</f>
        <v>15</v>
      </c>
      <c r="U99" s="8">
        <f>AI87</f>
        <v>10</v>
      </c>
      <c r="V99" s="8" t="str">
        <f>IF(U99&gt;Y99,"○","　")</f>
        <v>　</v>
      </c>
      <c r="W99" s="8" t="s">
        <v>19</v>
      </c>
      <c r="X99" s="8" t="str">
        <f>IF(Y99&gt;U99,"○","　")</f>
        <v>○</v>
      </c>
      <c r="Y99" s="28">
        <f>AE87</f>
        <v>15</v>
      </c>
      <c r="Z99" s="8">
        <f>AI93</f>
        <v>9</v>
      </c>
      <c r="AA99" s="8" t="str">
        <f>IF(Z99&gt;AD99,"○","　")</f>
        <v>　</v>
      </c>
      <c r="AB99" s="8" t="s">
        <v>19</v>
      </c>
      <c r="AC99" s="8" t="str">
        <f>IF(AD99&gt;Z99,"○","　")</f>
        <v>○</v>
      </c>
      <c r="AD99" s="28">
        <f>AE93</f>
        <v>15</v>
      </c>
      <c r="AE99" s="127"/>
      <c r="AF99" s="128"/>
      <c r="AG99" s="128"/>
      <c r="AH99" s="128"/>
      <c r="AI99" s="144"/>
      <c r="AJ99" s="216"/>
      <c r="AK99" s="113"/>
      <c r="AL99" s="117"/>
      <c r="AM99" s="114">
        <f>SUM(F95,K95,P95,U95,Z95,AE95,)</f>
        <v>1</v>
      </c>
      <c r="AN99" s="113" t="s">
        <v>19</v>
      </c>
      <c r="AO99" s="117">
        <f>SUM(J95,O95,T95,Y95,AD95,AI95)</f>
        <v>10</v>
      </c>
      <c r="AP99" s="140"/>
      <c r="AQ99" s="231"/>
      <c r="AX99" s="113"/>
      <c r="AY99" s="113"/>
      <c r="AZ99" s="113"/>
      <c r="BA99" s="113"/>
      <c r="BB99" s="113"/>
      <c r="BC99" s="113"/>
      <c r="BD99" s="113"/>
    </row>
    <row r="100" spans="1:99" ht="18" customHeight="1" thickBot="1">
      <c r="A100" s="228"/>
      <c r="B100" s="239"/>
      <c r="C100" s="240"/>
      <c r="D100" s="241"/>
      <c r="E100" s="242"/>
      <c r="F100" s="61">
        <f>AI70</f>
        <v>7</v>
      </c>
      <c r="G100" s="29" t="str">
        <f>IF(F100&gt;J100,"○","　")</f>
        <v>　</v>
      </c>
      <c r="H100" s="29" t="s">
        <v>19</v>
      </c>
      <c r="I100" s="29" t="str">
        <f>IF(J100&gt;F100,"○","　")</f>
        <v>○</v>
      </c>
      <c r="J100" s="28">
        <f>AE70</f>
        <v>15</v>
      </c>
      <c r="K100" s="33">
        <f>AI76</f>
        <v>0</v>
      </c>
      <c r="L100" s="33" t="str">
        <f>IF(K100&gt;O100,"○","　")</f>
        <v>　</v>
      </c>
      <c r="M100" s="33" t="s">
        <v>19</v>
      </c>
      <c r="N100" s="33" t="str">
        <f>IF(O100&gt;K100,"○","　")</f>
        <v>　</v>
      </c>
      <c r="O100" s="34">
        <f>AE76</f>
        <v>0</v>
      </c>
      <c r="P100" s="33">
        <f>AI82</f>
        <v>0</v>
      </c>
      <c r="Q100" s="33" t="str">
        <f>IF(P100&gt;T100,"○","　")</f>
        <v>　</v>
      </c>
      <c r="R100" s="33" t="s">
        <v>19</v>
      </c>
      <c r="S100" s="33" t="str">
        <f>IF(T100&gt;P100,"○","　")</f>
        <v>　</v>
      </c>
      <c r="T100" s="34">
        <f>AE82</f>
        <v>0</v>
      </c>
      <c r="U100" s="33">
        <f>AI88</f>
        <v>0</v>
      </c>
      <c r="V100" s="33" t="str">
        <f>IF(U100&gt;Y100,"○","　")</f>
        <v>　</v>
      </c>
      <c r="W100" s="33" t="s">
        <v>19</v>
      </c>
      <c r="X100" s="33" t="str">
        <f>IF(Y100&gt;U100,"○","　")</f>
        <v>　</v>
      </c>
      <c r="Y100" s="34">
        <f>AE88</f>
        <v>0</v>
      </c>
      <c r="Z100" s="33">
        <f>AI94</f>
        <v>0</v>
      </c>
      <c r="AA100" s="33" t="str">
        <f>IF(Z100&gt;AD100,"○","　")</f>
        <v>　</v>
      </c>
      <c r="AB100" s="33" t="s">
        <v>19</v>
      </c>
      <c r="AC100" s="33" t="str">
        <f>IF(AD100&gt;Z100,"○","　")</f>
        <v>　</v>
      </c>
      <c r="AD100" s="34">
        <f>AE94</f>
        <v>0</v>
      </c>
      <c r="AE100" s="243"/>
      <c r="AF100" s="244"/>
      <c r="AG100" s="244"/>
      <c r="AH100" s="244"/>
      <c r="AI100" s="245"/>
      <c r="AJ100" s="246"/>
      <c r="AK100" s="233"/>
      <c r="AL100" s="234"/>
      <c r="AM100" s="235"/>
      <c r="AN100" s="233"/>
      <c r="AO100" s="234"/>
      <c r="AP100" s="236"/>
      <c r="AQ100" s="237"/>
      <c r="AX100" s="113"/>
      <c r="AY100" s="113"/>
      <c r="AZ100" s="113"/>
      <c r="BA100" s="113"/>
      <c r="BB100" s="113"/>
      <c r="BC100" s="113"/>
      <c r="BD100" s="113"/>
    </row>
    <row r="101" spans="1:99" ht="16.2" hidden="1" customHeight="1"/>
    <row r="102" spans="1:99" hidden="1">
      <c r="F102" s="55">
        <v>1</v>
      </c>
      <c r="G102" s="55"/>
      <c r="H102" s="55">
        <v>2</v>
      </c>
      <c r="I102" s="55"/>
      <c r="J102" s="55">
        <v>3</v>
      </c>
      <c r="K102" s="55">
        <v>4</v>
      </c>
      <c r="L102" s="55"/>
      <c r="M102" s="55">
        <v>5</v>
      </c>
      <c r="N102" s="55"/>
      <c r="O102" s="55">
        <v>6</v>
      </c>
      <c r="P102" s="55">
        <v>7</v>
      </c>
      <c r="Q102" s="55"/>
      <c r="R102" s="55">
        <v>8</v>
      </c>
      <c r="S102" s="55"/>
      <c r="T102" s="55">
        <v>9</v>
      </c>
      <c r="U102" s="55">
        <v>10</v>
      </c>
      <c r="W102" s="55">
        <v>11</v>
      </c>
      <c r="Y102" s="55">
        <v>12</v>
      </c>
      <c r="AS102" s="36">
        <v>30</v>
      </c>
    </row>
    <row r="103" spans="1:99" hidden="1">
      <c r="F103" s="56">
        <f>SUM(AE86:AE88,AI86:AI88)</f>
        <v>45</v>
      </c>
      <c r="G103" s="56" t="e">
        <f>SUM(#REF!)</f>
        <v>#REF!</v>
      </c>
      <c r="H103" s="56">
        <f>SUM(Z80:Z82,AD80:AD82)</f>
        <v>49</v>
      </c>
      <c r="I103" s="56" t="e">
        <f>SUM(#REF!)</f>
        <v>#REF!</v>
      </c>
      <c r="J103" s="56">
        <f>SUM(K68:K70,O68:O70)</f>
        <v>81</v>
      </c>
      <c r="K103" s="56">
        <f>SUM(AE80:AE82,AI80:AI82)</f>
        <v>47</v>
      </c>
      <c r="L103" s="56" t="e">
        <f>SUM(#REF!)</f>
        <v>#REF!</v>
      </c>
      <c r="M103" s="56">
        <f>SUM(U68:U70,Y68:Y70)</f>
        <v>49</v>
      </c>
      <c r="N103" s="56" t="e">
        <f>SUM(#REF!)</f>
        <v>#REF!</v>
      </c>
      <c r="O103" s="56">
        <f>SUM(Z74:Z76,AD74:AD76)</f>
        <v>49</v>
      </c>
      <c r="P103" s="56">
        <f>SUM(U80:U82,Y80:Y82)</f>
        <v>79</v>
      </c>
      <c r="Q103" s="56" t="e">
        <f>SUM(#REF!)</f>
        <v>#REF!</v>
      </c>
      <c r="R103" s="56">
        <f>SUM(AE74:AE76,AI74:AI76)</f>
        <v>42</v>
      </c>
      <c r="S103" s="56" t="e">
        <f>SUM(#REF!)</f>
        <v>#REF!</v>
      </c>
      <c r="T103" s="56">
        <f>SUM(Z68:Z70,AD68:AD70)</f>
        <v>81</v>
      </c>
      <c r="U103" s="56">
        <f>SUM(U74:U76,Y74:Y76)</f>
        <v>48</v>
      </c>
      <c r="W103" s="56">
        <f>SUM(AE92:AE94,AI92:AI94)</f>
        <v>54</v>
      </c>
      <c r="Y103" s="56">
        <f>SUM(P68:P70,T68:T70)</f>
        <v>55</v>
      </c>
      <c r="AS103" s="36">
        <f>SUM(AS65:AS100)</f>
        <v>29</v>
      </c>
    </row>
    <row r="104" spans="1:99" hidden="1"/>
    <row r="106" spans="1:99" s="8" customFormat="1" ht="18" customHeight="1">
      <c r="A106" s="153" t="s">
        <v>112</v>
      </c>
      <c r="B106" s="153"/>
      <c r="C106" s="153"/>
      <c r="D106" s="153"/>
      <c r="E106" s="153"/>
      <c r="F106" s="153"/>
      <c r="G106" s="153"/>
      <c r="H106" s="153"/>
      <c r="I106" s="153"/>
      <c r="J106" s="153"/>
      <c r="K106" s="153"/>
      <c r="L106" s="153"/>
      <c r="M106" s="153"/>
      <c r="N106" s="153"/>
      <c r="O106" s="153"/>
      <c r="P106" s="153"/>
      <c r="Q106" s="153"/>
      <c r="R106" s="153"/>
      <c r="S106" s="153"/>
      <c r="T106" s="153"/>
      <c r="U106" s="153"/>
      <c r="V106" s="153"/>
      <c r="W106" s="153"/>
      <c r="X106" s="153"/>
      <c r="Y106" s="153"/>
      <c r="Z106" s="153"/>
      <c r="AA106" s="153"/>
      <c r="AB106" s="153"/>
      <c r="AC106" s="153"/>
      <c r="AD106" s="153"/>
      <c r="AE106" s="153"/>
      <c r="AF106" s="153"/>
      <c r="AG106" s="153"/>
      <c r="AH106" s="153"/>
      <c r="AI106" s="153"/>
      <c r="AJ106" s="153"/>
      <c r="AK106" s="153"/>
      <c r="AL106" s="153"/>
      <c r="AM106" s="153"/>
      <c r="AN106" s="153"/>
      <c r="AO106" s="153"/>
      <c r="AP106" s="153"/>
      <c r="AQ106" s="153"/>
    </row>
    <row r="107" spans="1:99" s="8" customFormat="1" ht="6" customHeight="1"/>
    <row r="108" spans="1:99" s="8" customFormat="1" ht="15" customHeight="1">
      <c r="A108" s="154"/>
      <c r="B108" s="149" t="s">
        <v>11</v>
      </c>
      <c r="C108" s="131"/>
      <c r="D108" s="155"/>
      <c r="E108" s="31"/>
      <c r="F108" s="158" t="str">
        <f>F61</f>
        <v>Ａ</v>
      </c>
      <c r="G108" s="158"/>
      <c r="H108" s="158"/>
      <c r="I108" s="158"/>
      <c r="J108" s="158"/>
      <c r="K108" s="158" t="str">
        <f>K61</f>
        <v>中川クラブＢ</v>
      </c>
      <c r="L108" s="158"/>
      <c r="M108" s="158"/>
      <c r="N108" s="158"/>
      <c r="O108" s="158"/>
      <c r="P108" s="158" t="str">
        <f>P61</f>
        <v>中川クラブＡ</v>
      </c>
      <c r="Q108" s="158"/>
      <c r="R108" s="158"/>
      <c r="S108" s="158"/>
      <c r="T108" s="119"/>
      <c r="U108" s="158" t="str">
        <f>U61</f>
        <v>わかば</v>
      </c>
      <c r="V108" s="158"/>
      <c r="W108" s="158"/>
      <c r="X108" s="158"/>
      <c r="Y108" s="158"/>
      <c r="Z108" s="194" t="str">
        <f>Z61</f>
        <v>Ｍ・Ｔ</v>
      </c>
      <c r="AA108" s="158"/>
      <c r="AB108" s="158"/>
      <c r="AC108" s="158"/>
      <c r="AD108" s="158"/>
      <c r="AE108" s="194" t="str">
        <f>AE61</f>
        <v>タッチ</v>
      </c>
      <c r="AF108" s="158"/>
      <c r="AG108" s="158"/>
      <c r="AH108" s="158"/>
      <c r="AI108" s="119"/>
      <c r="AJ108" s="149" t="s">
        <v>12</v>
      </c>
      <c r="AK108" s="131"/>
      <c r="AL108" s="132"/>
      <c r="AM108" s="149" t="s">
        <v>13</v>
      </c>
      <c r="AN108" s="131"/>
      <c r="AO108" s="132"/>
      <c r="AP108" s="150" t="s">
        <v>14</v>
      </c>
      <c r="AQ108" s="150" t="s">
        <v>15</v>
      </c>
      <c r="CU108" s="36"/>
    </row>
    <row r="109" spans="1:99" s="8" customFormat="1" ht="15" customHeight="1">
      <c r="A109" s="154"/>
      <c r="B109" s="114"/>
      <c r="C109" s="113"/>
      <c r="D109" s="156"/>
      <c r="F109" s="158"/>
      <c r="G109" s="158"/>
      <c r="H109" s="158"/>
      <c r="I109" s="158"/>
      <c r="J109" s="158"/>
      <c r="K109" s="158"/>
      <c r="L109" s="158"/>
      <c r="M109" s="158"/>
      <c r="N109" s="158"/>
      <c r="O109" s="158"/>
      <c r="P109" s="158"/>
      <c r="Q109" s="158"/>
      <c r="R109" s="158"/>
      <c r="S109" s="158"/>
      <c r="T109" s="119"/>
      <c r="U109" s="158"/>
      <c r="V109" s="158"/>
      <c r="W109" s="158"/>
      <c r="X109" s="158"/>
      <c r="Y109" s="158"/>
      <c r="Z109" s="194"/>
      <c r="AA109" s="158"/>
      <c r="AB109" s="158"/>
      <c r="AC109" s="158"/>
      <c r="AD109" s="158"/>
      <c r="AE109" s="194"/>
      <c r="AF109" s="158"/>
      <c r="AG109" s="158"/>
      <c r="AH109" s="158"/>
      <c r="AI109" s="119"/>
      <c r="AJ109" s="114"/>
      <c r="AK109" s="113"/>
      <c r="AL109" s="117"/>
      <c r="AM109" s="114"/>
      <c r="AN109" s="113"/>
      <c r="AO109" s="117"/>
      <c r="AP109" s="151"/>
      <c r="AQ109" s="151"/>
      <c r="CU109" s="36"/>
    </row>
    <row r="110" spans="1:99" s="8" customFormat="1" ht="15" customHeight="1">
      <c r="A110" s="154"/>
      <c r="B110" s="114"/>
      <c r="C110" s="113"/>
      <c r="D110" s="156"/>
      <c r="F110" s="158"/>
      <c r="G110" s="158"/>
      <c r="H110" s="158"/>
      <c r="I110" s="158"/>
      <c r="J110" s="158"/>
      <c r="K110" s="158"/>
      <c r="L110" s="158"/>
      <c r="M110" s="158"/>
      <c r="N110" s="158"/>
      <c r="O110" s="158"/>
      <c r="P110" s="158"/>
      <c r="Q110" s="158"/>
      <c r="R110" s="158"/>
      <c r="S110" s="158"/>
      <c r="T110" s="119"/>
      <c r="U110" s="158"/>
      <c r="V110" s="158"/>
      <c r="W110" s="158"/>
      <c r="X110" s="158"/>
      <c r="Y110" s="158"/>
      <c r="Z110" s="194"/>
      <c r="AA110" s="158"/>
      <c r="AB110" s="158"/>
      <c r="AC110" s="158"/>
      <c r="AD110" s="158"/>
      <c r="AE110" s="194"/>
      <c r="AF110" s="158"/>
      <c r="AG110" s="158"/>
      <c r="AH110" s="158"/>
      <c r="AI110" s="119"/>
      <c r="AJ110" s="114"/>
      <c r="AK110" s="113"/>
      <c r="AL110" s="117"/>
      <c r="AM110" s="114"/>
      <c r="AN110" s="113"/>
      <c r="AO110" s="117"/>
      <c r="AP110" s="151"/>
      <c r="AQ110" s="151"/>
      <c r="AS110" s="113" t="s">
        <v>16</v>
      </c>
      <c r="AT110" s="146" t="s">
        <v>17</v>
      </c>
      <c r="CU110" s="36"/>
    </row>
    <row r="111" spans="1:99" s="8" customFormat="1" ht="15" customHeight="1">
      <c r="A111" s="154"/>
      <c r="B111" s="115"/>
      <c r="C111" s="116"/>
      <c r="D111" s="157"/>
      <c r="E111" s="29"/>
      <c r="F111" s="158"/>
      <c r="G111" s="158"/>
      <c r="H111" s="158"/>
      <c r="I111" s="158"/>
      <c r="J111" s="158"/>
      <c r="K111" s="158"/>
      <c r="L111" s="158"/>
      <c r="M111" s="158"/>
      <c r="N111" s="158"/>
      <c r="O111" s="158"/>
      <c r="P111" s="158"/>
      <c r="Q111" s="158"/>
      <c r="R111" s="158"/>
      <c r="S111" s="158"/>
      <c r="T111" s="119"/>
      <c r="U111" s="158"/>
      <c r="V111" s="158"/>
      <c r="W111" s="158"/>
      <c r="X111" s="158"/>
      <c r="Y111" s="158"/>
      <c r="Z111" s="194"/>
      <c r="AA111" s="158"/>
      <c r="AB111" s="158"/>
      <c r="AC111" s="158"/>
      <c r="AD111" s="158"/>
      <c r="AE111" s="194"/>
      <c r="AF111" s="158"/>
      <c r="AG111" s="158"/>
      <c r="AH111" s="158"/>
      <c r="AI111" s="119"/>
      <c r="AJ111" s="115"/>
      <c r="AK111" s="116"/>
      <c r="AL111" s="118"/>
      <c r="AM111" s="115"/>
      <c r="AN111" s="116"/>
      <c r="AO111" s="118"/>
      <c r="AP111" s="152"/>
      <c r="AQ111" s="152"/>
      <c r="AS111" s="113"/>
      <c r="AT111" s="113"/>
      <c r="CU111" s="36"/>
    </row>
    <row r="112" spans="1:99" ht="18" customHeight="1">
      <c r="A112" s="147"/>
      <c r="B112" s="119" t="str">
        <f>B65</f>
        <v>Ａ</v>
      </c>
      <c r="C112" s="120"/>
      <c r="D112" s="121"/>
      <c r="E112" s="123">
        <f>IF($BZ$175="A",CB224,IF($BZ$175="B",CE224,CH224))</f>
        <v>0</v>
      </c>
      <c r="F112" s="127"/>
      <c r="G112" s="128"/>
      <c r="H112" s="128"/>
      <c r="I112" s="128"/>
      <c r="J112" s="144"/>
      <c r="K112" s="8">
        <f>COUNTIF(L115:L117,"○")</f>
        <v>1</v>
      </c>
      <c r="M112" s="50" t="s">
        <v>102</v>
      </c>
      <c r="O112" s="8">
        <f>COUNTIF(N115:N117,"○")</f>
        <v>2</v>
      </c>
      <c r="P112" s="62">
        <f>COUNTIF(Q115:Q117,"○")</f>
        <v>0</v>
      </c>
      <c r="Q112" s="31"/>
      <c r="R112" s="54" t="s">
        <v>104</v>
      </c>
      <c r="S112" s="31"/>
      <c r="T112" s="31">
        <f>COUNTIF(S115:S117,"○")</f>
        <v>2</v>
      </c>
      <c r="U112" s="62"/>
      <c r="V112" s="31"/>
      <c r="W112" s="54"/>
      <c r="X112" s="31"/>
      <c r="Y112" s="32"/>
      <c r="Z112" s="31"/>
      <c r="AA112" s="31"/>
      <c r="AB112" s="54"/>
      <c r="AC112" s="31"/>
      <c r="AD112" s="32"/>
      <c r="AE112" s="31"/>
      <c r="AF112" s="31"/>
      <c r="AG112" s="54"/>
      <c r="AH112" s="31"/>
      <c r="AI112" s="32"/>
      <c r="AJ112" s="113">
        <f>COUNTIF(F113:AE113,"○")</f>
        <v>0</v>
      </c>
      <c r="AK112" s="113" t="s">
        <v>18</v>
      </c>
      <c r="AL112" s="117">
        <f>COUNTIF(J114:AI114,"○")</f>
        <v>2</v>
      </c>
      <c r="AM112" s="136">
        <f>IF(AO116=0,10,AM116/AO116)</f>
        <v>0.25</v>
      </c>
      <c r="AN112" s="137"/>
      <c r="AO112" s="138"/>
      <c r="AP112" s="140">
        <f>SUM(F115:F117,K115:K117,P115:P117,U115:U117,Z115:Z117,AE115:AE117)/SUM(J115:J117,O115:O117,T115:T117,Y115:Y117,AD115:AD117,AI115:AI117)</f>
        <v>0.81333333333333335</v>
      </c>
      <c r="AQ112" s="148">
        <f>IF(AS$131=AS$130,RANK(BC112,BC$112:BC$128,0),"")</f>
        <v>3</v>
      </c>
      <c r="AS112" s="36">
        <f>SUM(AJ112:AL117)</f>
        <v>2</v>
      </c>
      <c r="AT112" s="36">
        <f>AU112-AV112</f>
        <v>0</v>
      </c>
      <c r="AU112" s="36">
        <f>SUM(F112:AI112)</f>
        <v>5</v>
      </c>
      <c r="AV112" s="36">
        <f>SUM(AM116:AO117)</f>
        <v>5</v>
      </c>
      <c r="AX112" s="113">
        <f>RANK(AJ112,AJ112:AJ149,1)</f>
        <v>1</v>
      </c>
      <c r="AY112" s="113">
        <f>RANK(BD112,BD112:BD149,1)</f>
        <v>2</v>
      </c>
      <c r="AZ112" s="113">
        <f>RANK(AP112,AP112:AP147,1)</f>
        <v>2</v>
      </c>
      <c r="BA112" s="113">
        <f>AX112*100</f>
        <v>100</v>
      </c>
      <c r="BB112" s="113">
        <f>AY112*10</f>
        <v>20</v>
      </c>
      <c r="BC112" s="113">
        <f>SUM(AZ112:BB117)</f>
        <v>122</v>
      </c>
      <c r="BD112" s="113">
        <f>AM112-AO112</f>
        <v>0.25</v>
      </c>
    </row>
    <row r="113" spans="1:56" ht="13.5" hidden="1" customHeight="1">
      <c r="A113" s="147"/>
      <c r="B113" s="119"/>
      <c r="C113" s="120"/>
      <c r="D113" s="121"/>
      <c r="E113" s="123"/>
      <c r="F113" s="127"/>
      <c r="G113" s="128"/>
      <c r="H113" s="128"/>
      <c r="I113" s="128"/>
      <c r="J113" s="144"/>
      <c r="K113" s="8" t="str">
        <f>IF(K112&gt;O112,"○","　")</f>
        <v>　</v>
      </c>
      <c r="P113" s="61" t="str">
        <f>IF(P112&gt;T112,"○","　")</f>
        <v>　</v>
      </c>
      <c r="U113" s="61"/>
      <c r="Y113" s="28"/>
      <c r="AD113" s="28"/>
      <c r="AI113" s="28"/>
      <c r="AJ113" s="113"/>
      <c r="AK113" s="113"/>
      <c r="AL113" s="117"/>
      <c r="AM113" s="136"/>
      <c r="AN113" s="137"/>
      <c r="AO113" s="138"/>
      <c r="AP113" s="140"/>
      <c r="AQ113" s="142"/>
      <c r="AX113" s="113"/>
      <c r="AY113" s="113"/>
      <c r="AZ113" s="113"/>
      <c r="BA113" s="113"/>
      <c r="BB113" s="113"/>
      <c r="BC113" s="113"/>
      <c r="BD113" s="113"/>
    </row>
    <row r="114" spans="1:56" ht="13.5" hidden="1" customHeight="1">
      <c r="A114" s="147"/>
      <c r="B114" s="119"/>
      <c r="C114" s="120"/>
      <c r="D114" s="121"/>
      <c r="E114" s="123"/>
      <c r="F114" s="127"/>
      <c r="G114" s="128"/>
      <c r="H114" s="128"/>
      <c r="I114" s="128"/>
      <c r="J114" s="144"/>
      <c r="O114" s="8" t="str">
        <f>IF(O112&gt;K112,"○","　")</f>
        <v>○</v>
      </c>
      <c r="P114" s="61"/>
      <c r="T114" s="8" t="str">
        <f>IF(T112&gt;P112,"○","　")</f>
        <v>○</v>
      </c>
      <c r="U114" s="61"/>
      <c r="Y114" s="28"/>
      <c r="AD114" s="28"/>
      <c r="AI114" s="28"/>
      <c r="AJ114" s="113"/>
      <c r="AK114" s="113"/>
      <c r="AL114" s="117"/>
      <c r="AM114" s="136"/>
      <c r="AN114" s="137"/>
      <c r="AO114" s="138"/>
      <c r="AP114" s="140"/>
      <c r="AQ114" s="142"/>
      <c r="AX114" s="113"/>
      <c r="AY114" s="113"/>
      <c r="AZ114" s="113"/>
      <c r="BA114" s="113"/>
      <c r="BB114" s="113"/>
      <c r="BC114" s="113"/>
      <c r="BD114" s="113"/>
    </row>
    <row r="115" spans="1:56" ht="18" customHeight="1">
      <c r="A115" s="147"/>
      <c r="B115" s="119"/>
      <c r="C115" s="120"/>
      <c r="D115" s="121"/>
      <c r="E115" s="123"/>
      <c r="F115" s="127"/>
      <c r="G115" s="128"/>
      <c r="H115" s="128"/>
      <c r="I115" s="128"/>
      <c r="J115" s="144"/>
      <c r="K115" s="8">
        <f t="shared" ref="K115:T115" si="5">K68</f>
        <v>11</v>
      </c>
      <c r="L115" s="8" t="str">
        <f t="shared" si="5"/>
        <v>　</v>
      </c>
      <c r="M115" s="8" t="str">
        <f t="shared" si="5"/>
        <v>-</v>
      </c>
      <c r="N115" s="8" t="str">
        <f t="shared" si="5"/>
        <v>○</v>
      </c>
      <c r="O115" s="8">
        <f t="shared" si="5"/>
        <v>15</v>
      </c>
      <c r="P115" s="61">
        <f t="shared" si="5"/>
        <v>7</v>
      </c>
      <c r="Q115" s="8" t="str">
        <f t="shared" si="5"/>
        <v>　</v>
      </c>
      <c r="R115" s="8" t="str">
        <f t="shared" si="5"/>
        <v>-</v>
      </c>
      <c r="S115" s="8" t="str">
        <f t="shared" si="5"/>
        <v>○</v>
      </c>
      <c r="T115" s="8">
        <f t="shared" si="5"/>
        <v>15</v>
      </c>
      <c r="U115" s="61"/>
      <c r="Y115" s="28"/>
      <c r="AD115" s="28"/>
      <c r="AI115" s="28"/>
      <c r="AJ115" s="113"/>
      <c r="AK115" s="113"/>
      <c r="AL115" s="117"/>
      <c r="AM115" s="136"/>
      <c r="AN115" s="137"/>
      <c r="AO115" s="138"/>
      <c r="AP115" s="140"/>
      <c r="AQ115" s="142"/>
      <c r="AX115" s="113"/>
      <c r="AY115" s="113"/>
      <c r="AZ115" s="113"/>
      <c r="BA115" s="113"/>
      <c r="BB115" s="113"/>
      <c r="BC115" s="113"/>
      <c r="BD115" s="113"/>
    </row>
    <row r="116" spans="1:56" ht="18" customHeight="1">
      <c r="A116" s="147"/>
      <c r="B116" s="119"/>
      <c r="C116" s="120"/>
      <c r="D116" s="121"/>
      <c r="E116" s="123"/>
      <c r="F116" s="127"/>
      <c r="G116" s="128"/>
      <c r="H116" s="128"/>
      <c r="I116" s="128"/>
      <c r="J116" s="144"/>
      <c r="K116" s="8">
        <f t="shared" ref="K116:T116" si="6">K69</f>
        <v>15</v>
      </c>
      <c r="L116" s="8" t="str">
        <f t="shared" si="6"/>
        <v>○</v>
      </c>
      <c r="M116" s="8" t="str">
        <f t="shared" si="6"/>
        <v>-</v>
      </c>
      <c r="N116" s="8" t="str">
        <f t="shared" si="6"/>
        <v>　</v>
      </c>
      <c r="O116" s="8">
        <f t="shared" si="6"/>
        <v>13</v>
      </c>
      <c r="P116" s="61">
        <f t="shared" si="6"/>
        <v>16</v>
      </c>
      <c r="Q116" s="8" t="str">
        <f t="shared" si="6"/>
        <v>　</v>
      </c>
      <c r="R116" s="8" t="str">
        <f t="shared" si="6"/>
        <v>-</v>
      </c>
      <c r="S116" s="8" t="str">
        <f t="shared" si="6"/>
        <v>○</v>
      </c>
      <c r="T116" s="8">
        <f t="shared" si="6"/>
        <v>17</v>
      </c>
      <c r="U116" s="61"/>
      <c r="Y116" s="28"/>
      <c r="AD116" s="28"/>
      <c r="AI116" s="28"/>
      <c r="AJ116" s="113"/>
      <c r="AK116" s="113"/>
      <c r="AL116" s="117"/>
      <c r="AM116" s="114">
        <f>SUM(F112,K112,P112,U112,Z112,AE112)</f>
        <v>1</v>
      </c>
      <c r="AN116" s="113" t="s">
        <v>19</v>
      </c>
      <c r="AO116" s="117">
        <f>SUM(J112,O112,T112,Y112,AD112,AI112)</f>
        <v>4</v>
      </c>
      <c r="AP116" s="140"/>
      <c r="AQ116" s="142"/>
      <c r="AX116" s="113"/>
      <c r="AY116" s="113"/>
      <c r="AZ116" s="113"/>
      <c r="BA116" s="113"/>
      <c r="BB116" s="113"/>
      <c r="BC116" s="113"/>
      <c r="BD116" s="113"/>
    </row>
    <row r="117" spans="1:56" ht="18" customHeight="1">
      <c r="A117" s="147"/>
      <c r="B117" s="119"/>
      <c r="C117" s="120"/>
      <c r="D117" s="121"/>
      <c r="E117" s="124"/>
      <c r="F117" s="129"/>
      <c r="G117" s="130"/>
      <c r="H117" s="130"/>
      <c r="I117" s="130"/>
      <c r="J117" s="145"/>
      <c r="K117" s="8">
        <f t="shared" ref="K117:T117" si="7">K70</f>
        <v>12</v>
      </c>
      <c r="L117" s="8" t="str">
        <f t="shared" si="7"/>
        <v>　</v>
      </c>
      <c r="M117" s="8" t="str">
        <f t="shared" si="7"/>
        <v>-</v>
      </c>
      <c r="N117" s="8" t="str">
        <f t="shared" si="7"/>
        <v>○</v>
      </c>
      <c r="O117" s="8">
        <f t="shared" si="7"/>
        <v>15</v>
      </c>
      <c r="P117" s="74">
        <f t="shared" si="7"/>
        <v>0</v>
      </c>
      <c r="Q117" s="29" t="str">
        <f t="shared" si="7"/>
        <v>　</v>
      </c>
      <c r="R117" s="29" t="str">
        <f t="shared" si="7"/>
        <v>-</v>
      </c>
      <c r="S117" s="29" t="str">
        <f t="shared" si="7"/>
        <v>　</v>
      </c>
      <c r="T117" s="29">
        <f t="shared" si="7"/>
        <v>0</v>
      </c>
      <c r="U117" s="74"/>
      <c r="V117" s="29"/>
      <c r="W117" s="29"/>
      <c r="X117" s="29"/>
      <c r="Y117" s="30"/>
      <c r="Z117" s="29"/>
      <c r="AA117" s="29"/>
      <c r="AB117" s="29"/>
      <c r="AC117" s="29"/>
      <c r="AD117" s="30"/>
      <c r="AE117" s="29"/>
      <c r="AF117" s="29"/>
      <c r="AG117" s="29"/>
      <c r="AH117" s="29"/>
      <c r="AI117" s="30"/>
      <c r="AJ117" s="116"/>
      <c r="AK117" s="116"/>
      <c r="AL117" s="118"/>
      <c r="AM117" s="115"/>
      <c r="AN117" s="116"/>
      <c r="AO117" s="118"/>
      <c r="AP117" s="141"/>
      <c r="AQ117" s="142"/>
      <c r="AX117" s="113"/>
      <c r="AY117" s="113"/>
      <c r="AZ117" s="113"/>
      <c r="BA117" s="113"/>
      <c r="BB117" s="113"/>
      <c r="BC117" s="113"/>
      <c r="BD117" s="113"/>
    </row>
    <row r="118" spans="1:56" ht="18" customHeight="1">
      <c r="A118" s="147"/>
      <c r="B118" s="119" t="str">
        <f>B71</f>
        <v>中川クラブＢ</v>
      </c>
      <c r="C118" s="120"/>
      <c r="D118" s="121"/>
      <c r="E118" s="122">
        <f>IF($BZ$175="A",CB225,IF($BZ$175="B",CE225,CH225))</f>
        <v>0</v>
      </c>
      <c r="F118" s="62">
        <f>COUNTIF(G121:G123,"○")</f>
        <v>2</v>
      </c>
      <c r="G118" s="31"/>
      <c r="H118" s="31" t="str">
        <f>M112</f>
        <v>①</v>
      </c>
      <c r="I118" s="31"/>
      <c r="J118" s="31">
        <f>COUNTIF(I121:I123,"○")</f>
        <v>1</v>
      </c>
      <c r="K118" s="125"/>
      <c r="L118" s="126"/>
      <c r="M118" s="126"/>
      <c r="N118" s="126"/>
      <c r="O118" s="143"/>
      <c r="P118" s="62">
        <f t="shared" ref="P118:P123" si="8">P71</f>
        <v>2</v>
      </c>
      <c r="Q118" s="31"/>
      <c r="R118" s="54" t="s">
        <v>107</v>
      </c>
      <c r="S118" s="31"/>
      <c r="T118" s="31">
        <f t="shared" ref="T118:T123" si="9">T71</f>
        <v>0</v>
      </c>
      <c r="U118" s="62"/>
      <c r="V118" s="31"/>
      <c r="W118" s="54"/>
      <c r="X118" s="31"/>
      <c r="Y118" s="32"/>
      <c r="Z118" s="31"/>
      <c r="AA118" s="31"/>
      <c r="AB118" s="54"/>
      <c r="AC118" s="31"/>
      <c r="AD118" s="32"/>
      <c r="AE118" s="31"/>
      <c r="AF118" s="31"/>
      <c r="AG118" s="54"/>
      <c r="AH118" s="31"/>
      <c r="AI118" s="32"/>
      <c r="AJ118" s="131">
        <f>COUNTIF(F119:AE119,"○")</f>
        <v>2</v>
      </c>
      <c r="AK118" s="131" t="s">
        <v>19</v>
      </c>
      <c r="AL118" s="132">
        <f>COUNTIF(J120:AI120,"○")</f>
        <v>0</v>
      </c>
      <c r="AM118" s="133">
        <f>IF(AO122=0,10,AM122/AO122)</f>
        <v>4</v>
      </c>
      <c r="AN118" s="134"/>
      <c r="AO118" s="135"/>
      <c r="AP118" s="139">
        <f>SUM(F121:F123,K121:K123,P121:P123,U121:U123,Z121:Z123,AE121:AE123)/SUM(J121:J123,O121:O123,T121:T123,Y121:Y123,AD121:AD123,AI121:AI123)</f>
        <v>1.4313725490196079</v>
      </c>
      <c r="AQ118" s="142">
        <f>IF(AS$131=AS$130,RANK(BC118,BC$112:BC$128,0),"")</f>
        <v>1</v>
      </c>
      <c r="AS118" s="36">
        <f>SUM(AJ118:AL123)</f>
        <v>2</v>
      </c>
      <c r="AT118" s="36">
        <f>AU118-AV118</f>
        <v>0</v>
      </c>
      <c r="AU118" s="36">
        <f>SUM(F118:AI118)</f>
        <v>5</v>
      </c>
      <c r="AV118" s="36">
        <f>SUM(AM122:AO123)</f>
        <v>5</v>
      </c>
      <c r="AX118" s="113">
        <f>RANK(AJ118,AJ112:AJ149,1)</f>
        <v>5</v>
      </c>
      <c r="AY118" s="113">
        <f>RANK(BD118,BD112:BD149,1)</f>
        <v>5</v>
      </c>
      <c r="AZ118" s="113">
        <f>RANK(AP118,AP112:AP147,1)</f>
        <v>5</v>
      </c>
      <c r="BA118" s="113">
        <f>AX118*100</f>
        <v>500</v>
      </c>
      <c r="BB118" s="113">
        <f>AY118*10</f>
        <v>50</v>
      </c>
      <c r="BC118" s="113">
        <f>SUM(AZ118:BB123)</f>
        <v>555</v>
      </c>
      <c r="BD118" s="113">
        <f>AM118-AO118</f>
        <v>4</v>
      </c>
    </row>
    <row r="119" spans="1:56" ht="13.5" hidden="1" customHeight="1">
      <c r="A119" s="147"/>
      <c r="B119" s="119"/>
      <c r="C119" s="120"/>
      <c r="D119" s="121"/>
      <c r="E119" s="123"/>
      <c r="F119" s="61" t="str">
        <f>IF(F118&gt;J118,"○","　")</f>
        <v>○</v>
      </c>
      <c r="K119" s="127"/>
      <c r="L119" s="128"/>
      <c r="M119" s="128"/>
      <c r="N119" s="128"/>
      <c r="O119" s="144"/>
      <c r="P119" s="61" t="str">
        <f t="shared" si="8"/>
        <v>○</v>
      </c>
      <c r="T119" s="8">
        <f t="shared" si="9"/>
        <v>0</v>
      </c>
      <c r="U119" s="61"/>
      <c r="Y119" s="28"/>
      <c r="AD119" s="28"/>
      <c r="AI119" s="28"/>
      <c r="AJ119" s="113"/>
      <c r="AK119" s="113"/>
      <c r="AL119" s="117"/>
      <c r="AM119" s="136"/>
      <c r="AN119" s="137"/>
      <c r="AO119" s="138"/>
      <c r="AP119" s="140"/>
      <c r="AQ119" s="142"/>
      <c r="AX119" s="113"/>
      <c r="AY119" s="113"/>
      <c r="AZ119" s="113"/>
      <c r="BA119" s="113"/>
      <c r="BB119" s="113"/>
      <c r="BC119" s="113"/>
      <c r="BD119" s="113"/>
    </row>
    <row r="120" spans="1:56" ht="13.5" hidden="1" customHeight="1">
      <c r="A120" s="147"/>
      <c r="B120" s="119"/>
      <c r="C120" s="120"/>
      <c r="D120" s="121"/>
      <c r="E120" s="123"/>
      <c r="F120" s="61"/>
      <c r="J120" s="8" t="str">
        <f>IF(J118&gt;F118,"○","　")</f>
        <v>　</v>
      </c>
      <c r="K120" s="127"/>
      <c r="L120" s="128"/>
      <c r="M120" s="128"/>
      <c r="N120" s="128"/>
      <c r="O120" s="144"/>
      <c r="P120" s="61">
        <f t="shared" si="8"/>
        <v>0</v>
      </c>
      <c r="T120" s="8" t="str">
        <f t="shared" si="9"/>
        <v>　</v>
      </c>
      <c r="U120" s="61"/>
      <c r="Y120" s="28"/>
      <c r="AD120" s="28"/>
      <c r="AI120" s="28"/>
      <c r="AJ120" s="113"/>
      <c r="AK120" s="113"/>
      <c r="AL120" s="117"/>
      <c r="AM120" s="136"/>
      <c r="AN120" s="137"/>
      <c r="AO120" s="138"/>
      <c r="AP120" s="140"/>
      <c r="AQ120" s="142"/>
      <c r="AX120" s="113"/>
      <c r="AY120" s="113"/>
      <c r="AZ120" s="113"/>
      <c r="BA120" s="113"/>
      <c r="BB120" s="113"/>
      <c r="BC120" s="113"/>
      <c r="BD120" s="113"/>
    </row>
    <row r="121" spans="1:56" ht="18" customHeight="1">
      <c r="A121" s="147"/>
      <c r="B121" s="119"/>
      <c r="C121" s="120"/>
      <c r="D121" s="121"/>
      <c r="E121" s="123"/>
      <c r="F121" s="61">
        <f>O115</f>
        <v>15</v>
      </c>
      <c r="G121" s="8" t="str">
        <f>IF(F121&gt;J121,"○","　")</f>
        <v>○</v>
      </c>
      <c r="H121" s="8" t="s">
        <v>18</v>
      </c>
      <c r="I121" s="8" t="str">
        <f>IF(J121&gt;F121,"○","　")</f>
        <v>　</v>
      </c>
      <c r="J121" s="8">
        <f>K115</f>
        <v>11</v>
      </c>
      <c r="K121" s="127"/>
      <c r="L121" s="128"/>
      <c r="M121" s="128"/>
      <c r="N121" s="128"/>
      <c r="O121" s="144"/>
      <c r="P121" s="61">
        <f t="shared" si="8"/>
        <v>15</v>
      </c>
      <c r="Q121" s="8" t="str">
        <f>IF(P121&gt;T121,"○","　")</f>
        <v>○</v>
      </c>
      <c r="R121" s="8" t="s">
        <v>18</v>
      </c>
      <c r="S121" s="8" t="str">
        <f>IF(T121&gt;P121,"○","　")</f>
        <v>　</v>
      </c>
      <c r="T121" s="8">
        <f t="shared" si="9"/>
        <v>3</v>
      </c>
      <c r="U121" s="61"/>
      <c r="Y121" s="28"/>
      <c r="AD121" s="28"/>
      <c r="AI121" s="28"/>
      <c r="AJ121" s="113"/>
      <c r="AK121" s="113"/>
      <c r="AL121" s="117"/>
      <c r="AM121" s="136"/>
      <c r="AN121" s="137"/>
      <c r="AO121" s="138"/>
      <c r="AP121" s="140"/>
      <c r="AQ121" s="142"/>
      <c r="AX121" s="113"/>
      <c r="AY121" s="113"/>
      <c r="AZ121" s="113"/>
      <c r="BA121" s="113"/>
      <c r="BB121" s="113"/>
      <c r="BC121" s="113"/>
      <c r="BD121" s="113"/>
    </row>
    <row r="122" spans="1:56" ht="18" customHeight="1">
      <c r="A122" s="147"/>
      <c r="B122" s="119"/>
      <c r="C122" s="120"/>
      <c r="D122" s="121"/>
      <c r="E122" s="123"/>
      <c r="F122" s="61">
        <f>O116</f>
        <v>13</v>
      </c>
      <c r="G122" s="8" t="str">
        <f>IF(F122&gt;J122,"○","　")</f>
        <v>　</v>
      </c>
      <c r="H122" s="8" t="s">
        <v>19</v>
      </c>
      <c r="I122" s="8" t="str">
        <f>IF(J122&gt;F122,"○","　")</f>
        <v>○</v>
      </c>
      <c r="J122" s="8">
        <f>K116</f>
        <v>15</v>
      </c>
      <c r="K122" s="127"/>
      <c r="L122" s="128"/>
      <c r="M122" s="128"/>
      <c r="N122" s="128"/>
      <c r="O122" s="144"/>
      <c r="P122" s="61">
        <f t="shared" si="8"/>
        <v>15</v>
      </c>
      <c r="Q122" s="8" t="str">
        <f>IF(P122&gt;T122,"○","　")</f>
        <v>○</v>
      </c>
      <c r="R122" s="8" t="s">
        <v>19</v>
      </c>
      <c r="S122" s="8" t="str">
        <f>IF(T122&gt;P122,"○","　")</f>
        <v>　</v>
      </c>
      <c r="T122" s="8">
        <f t="shared" si="9"/>
        <v>10</v>
      </c>
      <c r="U122" s="61"/>
      <c r="Y122" s="28"/>
      <c r="AD122" s="28"/>
      <c r="AI122" s="28"/>
      <c r="AJ122" s="113"/>
      <c r="AK122" s="113"/>
      <c r="AL122" s="117"/>
      <c r="AM122" s="114">
        <f>SUM(F118,K118,P118,U118,Z118,AE118,)</f>
        <v>4</v>
      </c>
      <c r="AN122" s="113" t="s">
        <v>19</v>
      </c>
      <c r="AO122" s="117">
        <f>SUM(J118,O118,T118,Y118,AD118,AI118)</f>
        <v>1</v>
      </c>
      <c r="AP122" s="140"/>
      <c r="AQ122" s="142"/>
      <c r="AX122" s="113"/>
      <c r="AY122" s="113"/>
      <c r="AZ122" s="113"/>
      <c r="BA122" s="113"/>
      <c r="BB122" s="113"/>
      <c r="BC122" s="113"/>
      <c r="BD122" s="113"/>
    </row>
    <row r="123" spans="1:56" ht="18" customHeight="1">
      <c r="A123" s="147"/>
      <c r="B123" s="119"/>
      <c r="C123" s="120"/>
      <c r="D123" s="121"/>
      <c r="E123" s="124"/>
      <c r="F123" s="74">
        <f>O117</f>
        <v>15</v>
      </c>
      <c r="G123" s="29" t="str">
        <f>IF(F123&gt;J123,"○","　")</f>
        <v>○</v>
      </c>
      <c r="H123" s="29" t="s">
        <v>19</v>
      </c>
      <c r="I123" s="29" t="str">
        <f>IF(J123&gt;F123,"○","　")</f>
        <v>　</v>
      </c>
      <c r="J123" s="29">
        <f>K117</f>
        <v>12</v>
      </c>
      <c r="K123" s="129"/>
      <c r="L123" s="130"/>
      <c r="M123" s="130"/>
      <c r="N123" s="130"/>
      <c r="O123" s="145"/>
      <c r="P123" s="74">
        <f t="shared" si="8"/>
        <v>0</v>
      </c>
      <c r="Q123" s="29" t="str">
        <f>IF(P123&gt;T123,"○","　")</f>
        <v>　</v>
      </c>
      <c r="R123" s="29" t="s">
        <v>19</v>
      </c>
      <c r="S123" s="29" t="str">
        <f>IF(T123&gt;P123,"○","　")</f>
        <v>　</v>
      </c>
      <c r="T123" s="29">
        <f t="shared" si="9"/>
        <v>0</v>
      </c>
      <c r="U123" s="74"/>
      <c r="V123" s="29"/>
      <c r="W123" s="29"/>
      <c r="X123" s="29"/>
      <c r="Y123" s="30"/>
      <c r="Z123" s="29"/>
      <c r="AA123" s="29"/>
      <c r="AB123" s="29"/>
      <c r="AC123" s="29"/>
      <c r="AD123" s="30"/>
      <c r="AE123" s="29"/>
      <c r="AF123" s="29"/>
      <c r="AG123" s="29"/>
      <c r="AH123" s="29"/>
      <c r="AI123" s="30"/>
      <c r="AJ123" s="116"/>
      <c r="AK123" s="116"/>
      <c r="AL123" s="118"/>
      <c r="AM123" s="115"/>
      <c r="AN123" s="116"/>
      <c r="AO123" s="118"/>
      <c r="AP123" s="141"/>
      <c r="AQ123" s="142"/>
      <c r="AX123" s="113"/>
      <c r="AY123" s="113"/>
      <c r="AZ123" s="113"/>
      <c r="BA123" s="113"/>
      <c r="BB123" s="113"/>
      <c r="BC123" s="113"/>
      <c r="BD123" s="113"/>
    </row>
    <row r="124" spans="1:56" ht="18" customHeight="1">
      <c r="A124" s="147"/>
      <c r="B124" s="119" t="str">
        <f>B77</f>
        <v>中川クラブＡ</v>
      </c>
      <c r="C124" s="120"/>
      <c r="D124" s="121"/>
      <c r="E124" s="122">
        <f>IF($BZ$175="A",CB226,IF($BZ$175="B",CE226,CH226))</f>
        <v>0</v>
      </c>
      <c r="F124" s="62">
        <f>COUNTIF(G127:G129,"○")</f>
        <v>2</v>
      </c>
      <c r="G124" s="31"/>
      <c r="H124" s="31" t="str">
        <f>R112</f>
        <v>③</v>
      </c>
      <c r="I124" s="31"/>
      <c r="J124" s="32">
        <f>COUNTIF(I127:I129,"○")</f>
        <v>0</v>
      </c>
      <c r="K124" s="31">
        <f>COUNTIF(L127:L129,"○")</f>
        <v>0</v>
      </c>
      <c r="L124" s="31"/>
      <c r="M124" s="31" t="str">
        <f>R118</f>
        <v>②</v>
      </c>
      <c r="N124" s="31"/>
      <c r="O124" s="31">
        <f>COUNTIF(N127:N129,"○")</f>
        <v>2</v>
      </c>
      <c r="P124" s="125"/>
      <c r="Q124" s="126"/>
      <c r="R124" s="126"/>
      <c r="S124" s="126"/>
      <c r="T124" s="126"/>
      <c r="U124" s="62"/>
      <c r="V124" s="31"/>
      <c r="W124" s="54"/>
      <c r="X124" s="31"/>
      <c r="Y124" s="32"/>
      <c r="Z124" s="31"/>
      <c r="AA124" s="31"/>
      <c r="AB124" s="54"/>
      <c r="AC124" s="31"/>
      <c r="AD124" s="32"/>
      <c r="AE124" s="31"/>
      <c r="AF124" s="31"/>
      <c r="AG124" s="54"/>
      <c r="AH124" s="31"/>
      <c r="AI124" s="32"/>
      <c r="AJ124" s="131">
        <f>COUNTIF(F125:AE125,"○")</f>
        <v>1</v>
      </c>
      <c r="AK124" s="131" t="s">
        <v>19</v>
      </c>
      <c r="AL124" s="132">
        <f>COUNTIF(J126:AI126,"○")</f>
        <v>1</v>
      </c>
      <c r="AM124" s="133">
        <f>IF(AO128=0,10,AM128/AO128)</f>
        <v>1</v>
      </c>
      <c r="AN124" s="134"/>
      <c r="AO124" s="135"/>
      <c r="AP124" s="139">
        <f>SUM(F127:F129,K127:K129,P127:P129,U127:U129,Z127:Z129,AE127:AE129)/SUM(J127:J129,O127:O129,T127:T129,Y127:Y129,AD127:AD129,AI127:AI129)</f>
        <v>0.84905660377358494</v>
      </c>
      <c r="AQ124" s="142">
        <f>IF(AS$131=AS$130,RANK(BC124,BC$112:BC$128,0),"")</f>
        <v>2</v>
      </c>
      <c r="AS124" s="36">
        <f>SUM(AJ124:AL129)</f>
        <v>2</v>
      </c>
      <c r="AT124" s="36">
        <f>AU124-AV124</f>
        <v>0</v>
      </c>
      <c r="AU124" s="36">
        <f>SUM(F124:AI124)</f>
        <v>4</v>
      </c>
      <c r="AV124" s="36">
        <f>SUM(AM128:AO129)</f>
        <v>4</v>
      </c>
      <c r="AX124" s="113">
        <f>RANK(AJ124,AJ112:AJ149,1)</f>
        <v>3</v>
      </c>
      <c r="AY124" s="113">
        <f>RANK(BD124,BD112:BD149,1)</f>
        <v>3</v>
      </c>
      <c r="AZ124" s="113">
        <f>RANK(AP124,AP112:AP147,1)</f>
        <v>3</v>
      </c>
      <c r="BA124" s="113">
        <f>AX124*100</f>
        <v>300</v>
      </c>
      <c r="BB124" s="113">
        <f>AY124*10</f>
        <v>30</v>
      </c>
      <c r="BC124" s="113">
        <f>SUM(AZ124:BB129)</f>
        <v>333</v>
      </c>
      <c r="BD124" s="113">
        <f>AM124-AO124</f>
        <v>1</v>
      </c>
    </row>
    <row r="125" spans="1:56" ht="13.5" hidden="1" customHeight="1">
      <c r="A125" s="147"/>
      <c r="B125" s="119"/>
      <c r="C125" s="120"/>
      <c r="D125" s="121"/>
      <c r="E125" s="123"/>
      <c r="F125" s="61" t="str">
        <f>IF(F124&gt;J124,"○","　")</f>
        <v>○</v>
      </c>
      <c r="J125" s="28"/>
      <c r="K125" s="61" t="str">
        <f>IF(K124&gt;O124,"○","　")</f>
        <v>　</v>
      </c>
      <c r="P125" s="127"/>
      <c r="Q125" s="128"/>
      <c r="R125" s="128"/>
      <c r="S125" s="128"/>
      <c r="T125" s="128"/>
      <c r="U125" s="61"/>
      <c r="Y125" s="28"/>
      <c r="AD125" s="28"/>
      <c r="AI125" s="28"/>
      <c r="AJ125" s="113"/>
      <c r="AK125" s="113"/>
      <c r="AL125" s="117"/>
      <c r="AM125" s="136"/>
      <c r="AN125" s="137"/>
      <c r="AO125" s="138"/>
      <c r="AP125" s="140"/>
      <c r="AQ125" s="142"/>
      <c r="AX125" s="113"/>
      <c r="AY125" s="113"/>
      <c r="AZ125" s="113"/>
      <c r="BA125" s="113"/>
      <c r="BB125" s="113"/>
      <c r="BC125" s="113"/>
      <c r="BD125" s="113"/>
    </row>
    <row r="126" spans="1:56" ht="13.5" hidden="1" customHeight="1">
      <c r="A126" s="147"/>
      <c r="B126" s="119"/>
      <c r="C126" s="120"/>
      <c r="D126" s="121"/>
      <c r="E126" s="123"/>
      <c r="F126" s="61"/>
      <c r="J126" s="28" t="str">
        <f>IF(J124&gt;F124,"○","　")</f>
        <v>　</v>
      </c>
      <c r="K126" s="61"/>
      <c r="O126" s="8" t="str">
        <f>IF(O124&gt;K124,"○","　")</f>
        <v>○</v>
      </c>
      <c r="P126" s="127"/>
      <c r="Q126" s="128"/>
      <c r="R126" s="128"/>
      <c r="S126" s="128"/>
      <c r="T126" s="128"/>
      <c r="U126" s="61"/>
      <c r="Y126" s="28"/>
      <c r="AD126" s="28"/>
      <c r="AI126" s="28"/>
      <c r="AJ126" s="113"/>
      <c r="AK126" s="113"/>
      <c r="AL126" s="117"/>
      <c r="AM126" s="136"/>
      <c r="AN126" s="137"/>
      <c r="AO126" s="138"/>
      <c r="AP126" s="140"/>
      <c r="AQ126" s="142"/>
      <c r="AX126" s="113"/>
      <c r="AY126" s="113"/>
      <c r="AZ126" s="113"/>
      <c r="BA126" s="113"/>
      <c r="BB126" s="113"/>
      <c r="BC126" s="113"/>
      <c r="BD126" s="113"/>
    </row>
    <row r="127" spans="1:56" ht="18" customHeight="1">
      <c r="A127" s="147"/>
      <c r="B127" s="119"/>
      <c r="C127" s="120"/>
      <c r="D127" s="121"/>
      <c r="E127" s="123"/>
      <c r="F127" s="61">
        <f>T115</f>
        <v>15</v>
      </c>
      <c r="G127" s="8" t="str">
        <f>IF(F127&gt;J127,"○","　")</f>
        <v>○</v>
      </c>
      <c r="H127" s="8" t="s">
        <v>18</v>
      </c>
      <c r="I127" s="8" t="str">
        <f>IF(J127&gt;F127,"○","　")</f>
        <v>　</v>
      </c>
      <c r="J127" s="28">
        <f>P115</f>
        <v>7</v>
      </c>
      <c r="K127" s="8">
        <f>T121</f>
        <v>3</v>
      </c>
      <c r="L127" s="8" t="str">
        <f>IF(K127&gt;O127,"○","　")</f>
        <v>　</v>
      </c>
      <c r="M127" s="8" t="s">
        <v>18</v>
      </c>
      <c r="N127" s="8" t="str">
        <f>IF(O127&gt;K127,"○","　")</f>
        <v>○</v>
      </c>
      <c r="O127" s="28">
        <f>P121</f>
        <v>15</v>
      </c>
      <c r="P127" s="127"/>
      <c r="Q127" s="128"/>
      <c r="R127" s="128"/>
      <c r="S127" s="128"/>
      <c r="T127" s="128"/>
      <c r="U127" s="61"/>
      <c r="Y127" s="28"/>
      <c r="AD127" s="28"/>
      <c r="AI127" s="28"/>
      <c r="AJ127" s="113"/>
      <c r="AK127" s="113"/>
      <c r="AL127" s="117"/>
      <c r="AM127" s="136"/>
      <c r="AN127" s="137"/>
      <c r="AO127" s="138"/>
      <c r="AP127" s="140"/>
      <c r="AQ127" s="142"/>
      <c r="AX127" s="113"/>
      <c r="AY127" s="113"/>
      <c r="AZ127" s="113"/>
      <c r="BA127" s="113"/>
      <c r="BB127" s="113"/>
      <c r="BC127" s="113"/>
      <c r="BD127" s="113"/>
    </row>
    <row r="128" spans="1:56" ht="18" customHeight="1">
      <c r="A128" s="147"/>
      <c r="B128" s="119"/>
      <c r="C128" s="120"/>
      <c r="D128" s="121"/>
      <c r="E128" s="123"/>
      <c r="F128" s="61">
        <f>T116</f>
        <v>17</v>
      </c>
      <c r="G128" s="8" t="str">
        <f>IF(F128&gt;J128,"○","　")</f>
        <v>○</v>
      </c>
      <c r="H128" s="8" t="s">
        <v>19</v>
      </c>
      <c r="I128" s="8" t="str">
        <f>IF(J128&gt;F128,"○","　")</f>
        <v>　</v>
      </c>
      <c r="J128" s="28">
        <f>P116</f>
        <v>16</v>
      </c>
      <c r="K128" s="8">
        <f>T122</f>
        <v>10</v>
      </c>
      <c r="L128" s="8" t="str">
        <f>IF(K128&gt;O128,"○","　")</f>
        <v>　</v>
      </c>
      <c r="M128" s="8" t="s">
        <v>19</v>
      </c>
      <c r="N128" s="8" t="str">
        <f>IF(O128&gt;K128,"○","　")</f>
        <v>○</v>
      </c>
      <c r="O128" s="28">
        <f>P122</f>
        <v>15</v>
      </c>
      <c r="P128" s="127"/>
      <c r="Q128" s="128"/>
      <c r="R128" s="128"/>
      <c r="S128" s="128"/>
      <c r="T128" s="128"/>
      <c r="U128" s="61"/>
      <c r="Y128" s="28"/>
      <c r="AD128" s="28"/>
      <c r="AI128" s="28"/>
      <c r="AJ128" s="113"/>
      <c r="AK128" s="113"/>
      <c r="AL128" s="117"/>
      <c r="AM128" s="114">
        <f>SUM(F124,K124,P124,U124,Z124,AE124,)</f>
        <v>2</v>
      </c>
      <c r="AN128" s="113" t="s">
        <v>19</v>
      </c>
      <c r="AO128" s="117">
        <f>SUM(J124,O124,T124,Y124,AD124,AI124)</f>
        <v>2</v>
      </c>
      <c r="AP128" s="140"/>
      <c r="AQ128" s="142"/>
      <c r="AX128" s="113"/>
      <c r="AY128" s="113"/>
      <c r="AZ128" s="113"/>
      <c r="BA128" s="113"/>
      <c r="BB128" s="113"/>
      <c r="BC128" s="113"/>
      <c r="BD128" s="113"/>
    </row>
    <row r="129" spans="1:56" ht="18" customHeight="1">
      <c r="A129" s="147"/>
      <c r="B129" s="119"/>
      <c r="C129" s="120"/>
      <c r="D129" s="121"/>
      <c r="E129" s="124"/>
      <c r="F129" s="74">
        <f>T117</f>
        <v>0</v>
      </c>
      <c r="G129" s="29" t="str">
        <f>IF(F129&gt;J129,"○","　")</f>
        <v>　</v>
      </c>
      <c r="H129" s="29" t="s">
        <v>19</v>
      </c>
      <c r="I129" s="29" t="str">
        <f>IF(J129&gt;F129,"○","　")</f>
        <v>　</v>
      </c>
      <c r="J129" s="30">
        <f>P117</f>
        <v>0</v>
      </c>
      <c r="K129" s="29">
        <f>T123</f>
        <v>0</v>
      </c>
      <c r="L129" s="29" t="str">
        <f>IF(K129&gt;O129,"○","　")</f>
        <v>　</v>
      </c>
      <c r="M129" s="29" t="s">
        <v>19</v>
      </c>
      <c r="N129" s="29" t="str">
        <f>IF(O129&gt;K129,"○","　")</f>
        <v>　</v>
      </c>
      <c r="O129" s="30">
        <f>P123</f>
        <v>0</v>
      </c>
      <c r="P129" s="129"/>
      <c r="Q129" s="130"/>
      <c r="R129" s="130"/>
      <c r="S129" s="130"/>
      <c r="T129" s="130"/>
      <c r="U129" s="74"/>
      <c r="V129" s="29"/>
      <c r="W129" s="29"/>
      <c r="X129" s="29"/>
      <c r="Y129" s="30"/>
      <c r="Z129" s="29"/>
      <c r="AA129" s="29"/>
      <c r="AB129" s="29"/>
      <c r="AC129" s="29"/>
      <c r="AD129" s="30"/>
      <c r="AE129" s="29"/>
      <c r="AF129" s="29"/>
      <c r="AG129" s="29"/>
      <c r="AH129" s="29"/>
      <c r="AI129" s="30"/>
      <c r="AJ129" s="116"/>
      <c r="AK129" s="116"/>
      <c r="AL129" s="118"/>
      <c r="AM129" s="115"/>
      <c r="AN129" s="116"/>
      <c r="AO129" s="118"/>
      <c r="AP129" s="141"/>
      <c r="AQ129" s="142"/>
      <c r="AX129" s="113"/>
      <c r="AY129" s="113"/>
      <c r="AZ129" s="113"/>
      <c r="BA129" s="113"/>
      <c r="BB129" s="113"/>
      <c r="BC129" s="113"/>
      <c r="BD129" s="113"/>
    </row>
    <row r="130" spans="1:56" ht="18" customHeight="1">
      <c r="A130" s="147"/>
      <c r="B130" s="87"/>
      <c r="C130" s="87"/>
      <c r="D130" s="87"/>
      <c r="E130" s="88"/>
      <c r="AP130" s="89"/>
      <c r="AQ130" s="90"/>
      <c r="AS130" s="36">
        <f>SUM(AS112:AS129)</f>
        <v>6</v>
      </c>
      <c r="AX130" s="8"/>
      <c r="AY130" s="8"/>
      <c r="AZ130" s="8"/>
      <c r="BA130" s="8"/>
      <c r="BB130" s="8"/>
      <c r="BC130" s="8"/>
      <c r="BD130" s="8"/>
    </row>
    <row r="131" spans="1:56" ht="18" customHeight="1">
      <c r="A131" s="147"/>
      <c r="B131" s="87"/>
      <c r="C131" s="87"/>
      <c r="D131" s="87"/>
      <c r="E131" s="88"/>
      <c r="AP131" s="89"/>
      <c r="AQ131" s="90"/>
      <c r="AS131" s="36">
        <v>6</v>
      </c>
      <c r="AX131" s="8"/>
      <c r="AY131" s="8"/>
      <c r="AZ131" s="8"/>
      <c r="BA131" s="8"/>
      <c r="BB131" s="8"/>
      <c r="BC131" s="8"/>
      <c r="BD131" s="8"/>
    </row>
    <row r="132" spans="1:56" ht="18" customHeight="1">
      <c r="A132" s="147"/>
      <c r="B132" s="119" t="str">
        <f>B83</f>
        <v>わかば</v>
      </c>
      <c r="C132" s="120"/>
      <c r="D132" s="121"/>
      <c r="E132" s="122">
        <f>IF($BZ$175="A",CB227,IF($BZ$175="B",CE227,CH227))</f>
        <v>0</v>
      </c>
      <c r="F132" s="31"/>
      <c r="G132" s="31"/>
      <c r="H132" s="31"/>
      <c r="I132" s="31"/>
      <c r="J132" s="32"/>
      <c r="K132" s="31"/>
      <c r="L132" s="31"/>
      <c r="M132" s="31"/>
      <c r="N132" s="31"/>
      <c r="O132" s="32"/>
      <c r="P132" s="31"/>
      <c r="Q132" s="31"/>
      <c r="R132" s="31"/>
      <c r="S132" s="53"/>
      <c r="T132" s="32"/>
      <c r="U132" s="125"/>
      <c r="V132" s="126"/>
      <c r="W132" s="126"/>
      <c r="X132" s="126"/>
      <c r="Y132" s="143"/>
      <c r="Z132" s="31">
        <f t="shared" ref="Z132:Z137" si="10">Z83</f>
        <v>2</v>
      </c>
      <c r="AA132" s="31"/>
      <c r="AB132" s="54" t="s">
        <v>102</v>
      </c>
      <c r="AC132" s="31"/>
      <c r="AD132" s="31">
        <f t="shared" ref="AD132:AE137" si="11">AD83</f>
        <v>0</v>
      </c>
      <c r="AE132" s="62">
        <f t="shared" si="11"/>
        <v>2</v>
      </c>
      <c r="AF132" s="31"/>
      <c r="AG132" s="54" t="s">
        <v>104</v>
      </c>
      <c r="AH132" s="31"/>
      <c r="AI132" s="32">
        <f t="shared" ref="AI132:AI143" si="12">AI83</f>
        <v>0</v>
      </c>
      <c r="AJ132" s="131">
        <f>COUNTIF(F133:AE133,"○")</f>
        <v>2</v>
      </c>
      <c r="AK132" s="131" t="s">
        <v>19</v>
      </c>
      <c r="AL132" s="132">
        <f>COUNTIF(J134:AI134,"○")</f>
        <v>0</v>
      </c>
      <c r="AM132" s="133">
        <f>IF(AO136=0,10,AM136/AO136)</f>
        <v>10</v>
      </c>
      <c r="AN132" s="134"/>
      <c r="AO132" s="135"/>
      <c r="AP132" s="139">
        <f>SUM(F135:F137,K135:K137,P135:P137,U135:U137,Z135:Z137,AE135:AE137)/SUM(J135:J137,O135:O137,T135:T137,Y135:Y137,AD135:AD137,AI135:AI137)</f>
        <v>1.7647058823529411</v>
      </c>
      <c r="AQ132" s="142">
        <f>IF(AS$152=AS$151,RANK(BC132,BC$132:BC$149,0),"")</f>
        <v>1</v>
      </c>
      <c r="AS132" s="36">
        <f>SUM(AJ132:AL137)</f>
        <v>2</v>
      </c>
      <c r="AT132" s="36">
        <f>AU132-AV132</f>
        <v>0</v>
      </c>
      <c r="AU132" s="36">
        <f>SUM(F132:AI132)</f>
        <v>4</v>
      </c>
      <c r="AV132" s="36">
        <f>SUM(AM136:AO137)</f>
        <v>4</v>
      </c>
      <c r="AX132" s="113">
        <f>RANK(AJ132,AJ112:AJ149,1)</f>
        <v>5</v>
      </c>
      <c r="AY132" s="113">
        <f>RANK(BD132,BD112:BD149,1)</f>
        <v>6</v>
      </c>
      <c r="AZ132" s="113">
        <f>RANK(AP132,AP112:AP147,1)</f>
        <v>6</v>
      </c>
      <c r="BA132" s="113">
        <f>AX132*100</f>
        <v>500</v>
      </c>
      <c r="BB132" s="113">
        <f>AY132*10</f>
        <v>60</v>
      </c>
      <c r="BC132" s="113">
        <f>SUM(AZ132:BB137)</f>
        <v>566</v>
      </c>
      <c r="BD132" s="113">
        <f>AM132-AO132</f>
        <v>10</v>
      </c>
    </row>
    <row r="133" spans="1:56" ht="13.5" hidden="1" customHeight="1">
      <c r="A133" s="147"/>
      <c r="B133" s="119"/>
      <c r="C133" s="120"/>
      <c r="D133" s="121"/>
      <c r="E133" s="123"/>
      <c r="J133" s="28"/>
      <c r="O133" s="28"/>
      <c r="S133" s="51"/>
      <c r="T133" s="28"/>
      <c r="U133" s="127"/>
      <c r="V133" s="128"/>
      <c r="W133" s="128"/>
      <c r="X133" s="128"/>
      <c r="Y133" s="144"/>
      <c r="Z133" s="8" t="str">
        <f t="shared" si="10"/>
        <v>○</v>
      </c>
      <c r="AD133" s="8">
        <f t="shared" si="11"/>
        <v>0</v>
      </c>
      <c r="AE133" s="61" t="str">
        <f t="shared" si="11"/>
        <v>○</v>
      </c>
      <c r="AI133" s="28">
        <f t="shared" si="12"/>
        <v>0</v>
      </c>
      <c r="AJ133" s="113"/>
      <c r="AK133" s="113"/>
      <c r="AL133" s="117"/>
      <c r="AM133" s="136"/>
      <c r="AN133" s="137"/>
      <c r="AO133" s="138"/>
      <c r="AP133" s="140"/>
      <c r="AQ133" s="142"/>
      <c r="AX133" s="113"/>
      <c r="AY133" s="113"/>
      <c r="AZ133" s="113"/>
      <c r="BA133" s="113"/>
      <c r="BB133" s="113"/>
      <c r="BC133" s="113"/>
      <c r="BD133" s="113"/>
    </row>
    <row r="134" spans="1:56" ht="13.5" hidden="1" customHeight="1">
      <c r="A134" s="147"/>
      <c r="B134" s="119"/>
      <c r="C134" s="120"/>
      <c r="D134" s="121"/>
      <c r="E134" s="123"/>
      <c r="J134" s="28"/>
      <c r="O134" s="28"/>
      <c r="S134" s="51"/>
      <c r="T134" s="28"/>
      <c r="U134" s="127"/>
      <c r="V134" s="128"/>
      <c r="W134" s="128"/>
      <c r="X134" s="128"/>
      <c r="Y134" s="144"/>
      <c r="Z134" s="8">
        <f t="shared" si="10"/>
        <v>0</v>
      </c>
      <c r="AD134" s="8" t="str">
        <f t="shared" si="11"/>
        <v>　</v>
      </c>
      <c r="AE134" s="61">
        <f t="shared" si="11"/>
        <v>0</v>
      </c>
      <c r="AI134" s="28" t="str">
        <f t="shared" si="12"/>
        <v>　</v>
      </c>
      <c r="AJ134" s="113"/>
      <c r="AK134" s="113"/>
      <c r="AL134" s="117"/>
      <c r="AM134" s="136"/>
      <c r="AN134" s="137"/>
      <c r="AO134" s="138"/>
      <c r="AP134" s="140"/>
      <c r="AQ134" s="142"/>
      <c r="AX134" s="113"/>
      <c r="AY134" s="113"/>
      <c r="AZ134" s="113"/>
      <c r="BA134" s="113"/>
      <c r="BB134" s="113"/>
      <c r="BC134" s="113"/>
      <c r="BD134" s="113"/>
    </row>
    <row r="135" spans="1:56" ht="18" customHeight="1">
      <c r="A135" s="147"/>
      <c r="B135" s="119"/>
      <c r="C135" s="120"/>
      <c r="D135" s="121"/>
      <c r="E135" s="123"/>
      <c r="J135" s="28"/>
      <c r="O135" s="28"/>
      <c r="S135" s="51"/>
      <c r="T135" s="28"/>
      <c r="U135" s="127"/>
      <c r="V135" s="128"/>
      <c r="W135" s="128"/>
      <c r="X135" s="128"/>
      <c r="Y135" s="144"/>
      <c r="Z135" s="8">
        <f t="shared" si="10"/>
        <v>15</v>
      </c>
      <c r="AA135" s="8" t="str">
        <f>IF(Z135&gt;AD135,"○","　")</f>
        <v>○</v>
      </c>
      <c r="AB135" s="8" t="s">
        <v>18</v>
      </c>
      <c r="AC135" s="8" t="str">
        <f>IF(AD135&gt;Z135,"○","　")</f>
        <v>　</v>
      </c>
      <c r="AD135" s="8">
        <f t="shared" si="11"/>
        <v>7</v>
      </c>
      <c r="AE135" s="61">
        <f t="shared" si="11"/>
        <v>15</v>
      </c>
      <c r="AF135" s="8" t="str">
        <f>IF(AE135&gt;AI135,"○","　")</f>
        <v>○</v>
      </c>
      <c r="AG135" s="8" t="s">
        <v>18</v>
      </c>
      <c r="AH135" s="8" t="str">
        <f>IF(AI135&gt;AE135,"○","　")</f>
        <v>　</v>
      </c>
      <c r="AI135" s="28">
        <f t="shared" si="12"/>
        <v>5</v>
      </c>
      <c r="AJ135" s="113"/>
      <c r="AK135" s="113"/>
      <c r="AL135" s="117"/>
      <c r="AM135" s="136"/>
      <c r="AN135" s="137"/>
      <c r="AO135" s="138"/>
      <c r="AP135" s="140"/>
      <c r="AQ135" s="142"/>
      <c r="AX135" s="113"/>
      <c r="AY135" s="113"/>
      <c r="AZ135" s="113"/>
      <c r="BA135" s="113"/>
      <c r="BB135" s="113"/>
      <c r="BC135" s="113"/>
      <c r="BD135" s="113"/>
    </row>
    <row r="136" spans="1:56" ht="18" customHeight="1">
      <c r="A136" s="147"/>
      <c r="B136" s="119"/>
      <c r="C136" s="120"/>
      <c r="D136" s="121"/>
      <c r="E136" s="123"/>
      <c r="J136" s="28"/>
      <c r="O136" s="28"/>
      <c r="S136" s="51"/>
      <c r="T136" s="28"/>
      <c r="U136" s="127"/>
      <c r="V136" s="128"/>
      <c r="W136" s="128"/>
      <c r="X136" s="128"/>
      <c r="Y136" s="144"/>
      <c r="Z136" s="8">
        <f t="shared" si="10"/>
        <v>15</v>
      </c>
      <c r="AA136" s="8" t="str">
        <f>IF(Z136&gt;AD136,"○","　")</f>
        <v>○</v>
      </c>
      <c r="AB136" s="8" t="s">
        <v>19</v>
      </c>
      <c r="AC136" s="8" t="str">
        <f>IF(AD136&gt;Z136,"○","　")</f>
        <v>　</v>
      </c>
      <c r="AD136" s="8">
        <f t="shared" si="11"/>
        <v>12</v>
      </c>
      <c r="AE136" s="61">
        <f t="shared" si="11"/>
        <v>15</v>
      </c>
      <c r="AF136" s="8" t="str">
        <f>IF(AE136&gt;AI136,"○","　")</f>
        <v>○</v>
      </c>
      <c r="AG136" s="8" t="s">
        <v>19</v>
      </c>
      <c r="AH136" s="8" t="str">
        <f>IF(AI136&gt;AE136,"○","　")</f>
        <v>　</v>
      </c>
      <c r="AI136" s="28">
        <f t="shared" si="12"/>
        <v>10</v>
      </c>
      <c r="AJ136" s="113"/>
      <c r="AK136" s="113"/>
      <c r="AL136" s="117"/>
      <c r="AM136" s="114">
        <f>SUM(F132,K132,P132,U132,Z132,AE132,)</f>
        <v>4</v>
      </c>
      <c r="AN136" s="113" t="s">
        <v>19</v>
      </c>
      <c r="AO136" s="117">
        <f>SUM(J132,O132,T132,Y132,AD132,AI132)</f>
        <v>0</v>
      </c>
      <c r="AP136" s="140"/>
      <c r="AQ136" s="142"/>
      <c r="AX136" s="113"/>
      <c r="AY136" s="113"/>
      <c r="AZ136" s="113"/>
      <c r="BA136" s="113"/>
      <c r="BB136" s="113"/>
      <c r="BC136" s="113"/>
      <c r="BD136" s="113"/>
    </row>
    <row r="137" spans="1:56" ht="18" customHeight="1">
      <c r="A137" s="147"/>
      <c r="B137" s="119"/>
      <c r="C137" s="120"/>
      <c r="D137" s="121"/>
      <c r="E137" s="124"/>
      <c r="F137" s="29"/>
      <c r="G137" s="29"/>
      <c r="H137" s="29"/>
      <c r="I137" s="29"/>
      <c r="J137" s="30"/>
      <c r="K137" s="29"/>
      <c r="L137" s="29"/>
      <c r="M137" s="29"/>
      <c r="N137" s="29"/>
      <c r="O137" s="30"/>
      <c r="Q137" s="29"/>
      <c r="R137" s="29"/>
      <c r="S137" s="52"/>
      <c r="T137" s="28"/>
      <c r="U137" s="129"/>
      <c r="V137" s="130"/>
      <c r="W137" s="130"/>
      <c r="X137" s="130"/>
      <c r="Y137" s="145"/>
      <c r="Z137" s="8">
        <f t="shared" si="10"/>
        <v>0</v>
      </c>
      <c r="AA137" s="8" t="str">
        <f>IF(Z137&gt;AD137,"○","　")</f>
        <v>　</v>
      </c>
      <c r="AB137" s="8" t="s">
        <v>19</v>
      </c>
      <c r="AC137" s="8" t="str">
        <f>IF(AD137&gt;Z137,"○","　")</f>
        <v>　</v>
      </c>
      <c r="AD137" s="8">
        <f t="shared" si="11"/>
        <v>0</v>
      </c>
      <c r="AE137" s="61">
        <f t="shared" si="11"/>
        <v>0</v>
      </c>
      <c r="AF137" s="8" t="str">
        <f>IF(AE137&gt;AI137,"○","　")</f>
        <v>　</v>
      </c>
      <c r="AG137" s="8" t="s">
        <v>19</v>
      </c>
      <c r="AH137" s="8" t="str">
        <f>IF(AI137&gt;AE137,"○","　")</f>
        <v>　</v>
      </c>
      <c r="AI137" s="28">
        <f t="shared" si="12"/>
        <v>0</v>
      </c>
      <c r="AJ137" s="116"/>
      <c r="AK137" s="116"/>
      <c r="AL137" s="118"/>
      <c r="AM137" s="115"/>
      <c r="AN137" s="116"/>
      <c r="AO137" s="118"/>
      <c r="AP137" s="141"/>
      <c r="AQ137" s="142"/>
      <c r="AX137" s="113"/>
      <c r="AY137" s="113"/>
      <c r="AZ137" s="113"/>
      <c r="BA137" s="113"/>
      <c r="BB137" s="113"/>
      <c r="BC137" s="113"/>
      <c r="BD137" s="113"/>
    </row>
    <row r="138" spans="1:56" ht="18" customHeight="1">
      <c r="A138" s="147"/>
      <c r="B138" s="119" t="str">
        <f>B89</f>
        <v>Ｍ・Ｔ</v>
      </c>
      <c r="C138" s="120"/>
      <c r="D138" s="121"/>
      <c r="E138" s="122">
        <f>IF($BZ$175="A",CB228,IF(BZ$175="B",CE228,CH228))</f>
        <v>0</v>
      </c>
      <c r="F138" s="31"/>
      <c r="G138" s="31"/>
      <c r="H138" s="31"/>
      <c r="I138" s="31"/>
      <c r="J138" s="32"/>
      <c r="K138" s="62"/>
      <c r="L138" s="31"/>
      <c r="M138" s="54"/>
      <c r="N138" s="31"/>
      <c r="O138" s="32"/>
      <c r="P138" s="31"/>
      <c r="Q138" s="31"/>
      <c r="R138" s="31"/>
      <c r="S138" s="31"/>
      <c r="T138" s="32"/>
      <c r="U138" s="62">
        <f>AD132</f>
        <v>0</v>
      </c>
      <c r="V138" s="31">
        <f>AA132</f>
        <v>0</v>
      </c>
      <c r="W138" s="31" t="str">
        <f>AB132</f>
        <v>①</v>
      </c>
      <c r="X138" s="31">
        <f>AC132</f>
        <v>0</v>
      </c>
      <c r="Y138" s="32">
        <f>Z132</f>
        <v>2</v>
      </c>
      <c r="Z138" s="125"/>
      <c r="AA138" s="126"/>
      <c r="AB138" s="126"/>
      <c r="AC138" s="126"/>
      <c r="AD138" s="126"/>
      <c r="AE138" s="62">
        <f t="shared" ref="AE138:AE143" si="13">AE89</f>
        <v>2</v>
      </c>
      <c r="AF138" s="31"/>
      <c r="AG138" s="54" t="s">
        <v>107</v>
      </c>
      <c r="AH138" s="31"/>
      <c r="AI138" s="32">
        <f t="shared" si="12"/>
        <v>0</v>
      </c>
      <c r="AJ138" s="131">
        <f>COUNTIF(F139:AE139,"○")</f>
        <v>1</v>
      </c>
      <c r="AK138" s="131" t="s">
        <v>19</v>
      </c>
      <c r="AL138" s="132">
        <f>COUNTIF(J140:AI140,"○")</f>
        <v>1</v>
      </c>
      <c r="AM138" s="133">
        <f>IF(AO142=0,10,AM142/AO142)</f>
        <v>1</v>
      </c>
      <c r="AN138" s="134"/>
      <c r="AO138" s="135"/>
      <c r="AP138" s="139">
        <f>SUM(F141:F143,K141:K143,P141:P143,U141:U143,Z141:Z143,AE141:AE143)/SUM(J141:J143,O141:O143,T141:T143,Y141:Y143,AD141:AD143,AI141:AI143)</f>
        <v>0.94339622641509435</v>
      </c>
      <c r="AQ138" s="142">
        <f>IF(AS$152=AS$151,RANK(BC138,BC$132:BC$149,0),"")</f>
        <v>2</v>
      </c>
      <c r="AS138" s="36">
        <f>SUM(AJ138:AL143)</f>
        <v>2</v>
      </c>
      <c r="AT138" s="36">
        <f>AU138-AV138</f>
        <v>0</v>
      </c>
      <c r="AU138" s="36">
        <f>SUM(F138:AI138)</f>
        <v>4</v>
      </c>
      <c r="AV138" s="36">
        <f>SUM(AM142:AO143)</f>
        <v>4</v>
      </c>
      <c r="AX138" s="113">
        <f>RANK(AJ138,AJ112:AJ149,1)</f>
        <v>3</v>
      </c>
      <c r="AY138" s="113">
        <f>RANK(BD138,BD112:BD149,1)</f>
        <v>3</v>
      </c>
      <c r="AZ138" s="113">
        <f>RANK(AP138,AP112:AP147,1)</f>
        <v>4</v>
      </c>
      <c r="BA138" s="113">
        <f>AX138*100</f>
        <v>300</v>
      </c>
      <c r="BB138" s="113">
        <f>AY138*10</f>
        <v>30</v>
      </c>
      <c r="BC138" s="113">
        <f>SUM(AZ138:BB143)</f>
        <v>334</v>
      </c>
      <c r="BD138" s="113">
        <f>AM138-AO138</f>
        <v>1</v>
      </c>
    </row>
    <row r="139" spans="1:56" ht="13.5" hidden="1" customHeight="1">
      <c r="A139" s="147"/>
      <c r="B139" s="119"/>
      <c r="C139" s="120"/>
      <c r="D139" s="121"/>
      <c r="E139" s="123"/>
      <c r="J139" s="28"/>
      <c r="K139" s="61"/>
      <c r="O139" s="28"/>
      <c r="T139" s="28"/>
      <c r="U139" s="8" t="str">
        <f>IF(U138&gt;Y138,"○","　")</f>
        <v>　</v>
      </c>
      <c r="Y139" s="28"/>
      <c r="Z139" s="127"/>
      <c r="AA139" s="128"/>
      <c r="AB139" s="128"/>
      <c r="AC139" s="128"/>
      <c r="AD139" s="128"/>
      <c r="AE139" s="61" t="str">
        <f t="shared" si="13"/>
        <v>○</v>
      </c>
      <c r="AI139" s="28">
        <f t="shared" si="12"/>
        <v>0</v>
      </c>
      <c r="AJ139" s="113"/>
      <c r="AK139" s="113"/>
      <c r="AL139" s="117"/>
      <c r="AM139" s="136"/>
      <c r="AN139" s="137"/>
      <c r="AO139" s="138"/>
      <c r="AP139" s="140"/>
      <c r="AQ139" s="142"/>
      <c r="AX139" s="113"/>
      <c r="AY139" s="113"/>
      <c r="AZ139" s="113"/>
      <c r="BA139" s="113"/>
      <c r="BB139" s="113"/>
      <c r="BC139" s="113"/>
      <c r="BD139" s="113"/>
    </row>
    <row r="140" spans="1:56" ht="13.5" hidden="1" customHeight="1">
      <c r="A140" s="147"/>
      <c r="B140" s="119"/>
      <c r="C140" s="120"/>
      <c r="D140" s="121"/>
      <c r="E140" s="123"/>
      <c r="J140" s="28"/>
      <c r="K140" s="61"/>
      <c r="O140" s="28"/>
      <c r="T140" s="28"/>
      <c r="Y140" s="28" t="str">
        <f>IF(Y138&gt;U138,"○","　")</f>
        <v>○</v>
      </c>
      <c r="Z140" s="127"/>
      <c r="AA140" s="128"/>
      <c r="AB140" s="128"/>
      <c r="AC140" s="128"/>
      <c r="AD140" s="128"/>
      <c r="AE140" s="61">
        <f t="shared" si="13"/>
        <v>0</v>
      </c>
      <c r="AI140" s="28" t="str">
        <f t="shared" si="12"/>
        <v>　</v>
      </c>
      <c r="AJ140" s="113"/>
      <c r="AK140" s="113"/>
      <c r="AL140" s="117"/>
      <c r="AM140" s="136"/>
      <c r="AN140" s="137"/>
      <c r="AO140" s="138"/>
      <c r="AP140" s="140"/>
      <c r="AQ140" s="142"/>
      <c r="AX140" s="113"/>
      <c r="AY140" s="113"/>
      <c r="AZ140" s="113"/>
      <c r="BA140" s="113"/>
      <c r="BB140" s="113"/>
      <c r="BC140" s="113"/>
      <c r="BD140" s="113"/>
    </row>
    <row r="141" spans="1:56" ht="18" customHeight="1">
      <c r="A141" s="147"/>
      <c r="B141" s="119"/>
      <c r="C141" s="120"/>
      <c r="D141" s="121"/>
      <c r="E141" s="123"/>
      <c r="J141" s="28"/>
      <c r="K141" s="61"/>
      <c r="O141" s="28"/>
      <c r="T141" s="28"/>
      <c r="U141" s="61">
        <f>AD135</f>
        <v>7</v>
      </c>
      <c r="V141" s="8" t="str">
        <f t="shared" ref="V141:X143" si="14">AA135</f>
        <v>○</v>
      </c>
      <c r="W141" s="8" t="str">
        <f t="shared" si="14"/>
        <v>-</v>
      </c>
      <c r="X141" s="8" t="str">
        <f t="shared" si="14"/>
        <v>　</v>
      </c>
      <c r="Y141" s="28">
        <f>Z135</f>
        <v>15</v>
      </c>
      <c r="Z141" s="127"/>
      <c r="AA141" s="128"/>
      <c r="AB141" s="128"/>
      <c r="AC141" s="128"/>
      <c r="AD141" s="128"/>
      <c r="AE141" s="61">
        <f t="shared" si="13"/>
        <v>16</v>
      </c>
      <c r="AF141" s="8" t="str">
        <f>IF(AE141&gt;AI141,"○","　")</f>
        <v>○</v>
      </c>
      <c r="AG141" s="8" t="s">
        <v>18</v>
      </c>
      <c r="AH141" s="8" t="str">
        <f>IF(AI141&gt;AE141,"○","　")</f>
        <v>　</v>
      </c>
      <c r="AI141" s="28">
        <f t="shared" si="12"/>
        <v>14</v>
      </c>
      <c r="AJ141" s="113"/>
      <c r="AK141" s="113"/>
      <c r="AL141" s="117"/>
      <c r="AM141" s="136"/>
      <c r="AN141" s="137"/>
      <c r="AO141" s="138"/>
      <c r="AP141" s="140"/>
      <c r="AQ141" s="142"/>
      <c r="AX141" s="113"/>
      <c r="AY141" s="113"/>
      <c r="AZ141" s="113"/>
      <c r="BA141" s="113"/>
      <c r="BB141" s="113"/>
      <c r="BC141" s="113"/>
      <c r="BD141" s="113"/>
    </row>
    <row r="142" spans="1:56" ht="18" customHeight="1">
      <c r="A142" s="147"/>
      <c r="B142" s="119"/>
      <c r="C142" s="120"/>
      <c r="D142" s="121"/>
      <c r="E142" s="123"/>
      <c r="J142" s="28"/>
      <c r="K142" s="61"/>
      <c r="O142" s="28"/>
      <c r="T142" s="28"/>
      <c r="U142" s="61">
        <f>AD136</f>
        <v>12</v>
      </c>
      <c r="V142" s="8" t="str">
        <f t="shared" si="14"/>
        <v>○</v>
      </c>
      <c r="W142" s="8" t="str">
        <f t="shared" si="14"/>
        <v>-</v>
      </c>
      <c r="X142" s="8" t="str">
        <f t="shared" si="14"/>
        <v>　</v>
      </c>
      <c r="Y142" s="28">
        <f>Z136</f>
        <v>15</v>
      </c>
      <c r="Z142" s="127"/>
      <c r="AA142" s="128"/>
      <c r="AB142" s="128"/>
      <c r="AC142" s="128"/>
      <c r="AD142" s="128"/>
      <c r="AE142" s="61">
        <f t="shared" si="13"/>
        <v>15</v>
      </c>
      <c r="AF142" s="8" t="str">
        <f>IF(AE142&gt;AI142,"○","　")</f>
        <v>○</v>
      </c>
      <c r="AG142" s="8" t="s">
        <v>19</v>
      </c>
      <c r="AH142" s="8" t="str">
        <f>IF(AI142&gt;AE142,"○","　")</f>
        <v>　</v>
      </c>
      <c r="AI142" s="28">
        <f t="shared" si="12"/>
        <v>9</v>
      </c>
      <c r="AJ142" s="113"/>
      <c r="AK142" s="113"/>
      <c r="AL142" s="117"/>
      <c r="AM142" s="114">
        <f>SUM(F138,K138,P138,U138,Z138,AE138,)</f>
        <v>2</v>
      </c>
      <c r="AN142" s="113" t="s">
        <v>19</v>
      </c>
      <c r="AO142" s="117">
        <f>SUM(J138,O138,T138,Y138,AD138,AI138)</f>
        <v>2</v>
      </c>
      <c r="AP142" s="140"/>
      <c r="AQ142" s="142"/>
      <c r="AX142" s="113"/>
      <c r="AY142" s="113"/>
      <c r="AZ142" s="113"/>
      <c r="BA142" s="113"/>
      <c r="BB142" s="113"/>
      <c r="BC142" s="113"/>
      <c r="BD142" s="113"/>
    </row>
    <row r="143" spans="1:56" ht="18" customHeight="1">
      <c r="A143" s="147"/>
      <c r="B143" s="119"/>
      <c r="C143" s="120"/>
      <c r="D143" s="121"/>
      <c r="E143" s="124"/>
      <c r="F143" s="29"/>
      <c r="G143" s="29"/>
      <c r="H143" s="29"/>
      <c r="I143" s="29"/>
      <c r="J143" s="30"/>
      <c r="K143" s="74"/>
      <c r="L143" s="29"/>
      <c r="M143" s="29"/>
      <c r="N143" s="29"/>
      <c r="O143" s="30"/>
      <c r="P143" s="29"/>
      <c r="Q143" s="29"/>
      <c r="R143" s="29"/>
      <c r="S143" s="29"/>
      <c r="T143" s="30"/>
      <c r="U143" s="61">
        <f>AD137</f>
        <v>0</v>
      </c>
      <c r="V143" s="29" t="str">
        <f t="shared" si="14"/>
        <v>　</v>
      </c>
      <c r="W143" s="29" t="str">
        <f t="shared" si="14"/>
        <v>-</v>
      </c>
      <c r="X143" s="29" t="str">
        <f t="shared" si="14"/>
        <v>　</v>
      </c>
      <c r="Y143" s="28">
        <f>Z137</f>
        <v>0</v>
      </c>
      <c r="Z143" s="129"/>
      <c r="AA143" s="130"/>
      <c r="AB143" s="130"/>
      <c r="AC143" s="130"/>
      <c r="AD143" s="130"/>
      <c r="AE143" s="74">
        <f t="shared" si="13"/>
        <v>0</v>
      </c>
      <c r="AF143" s="29" t="str">
        <f>IF(AE143&gt;AI143,"○","　")</f>
        <v>　</v>
      </c>
      <c r="AG143" s="29" t="s">
        <v>19</v>
      </c>
      <c r="AH143" s="29" t="str">
        <f>IF(AI143&gt;AE143,"○","　")</f>
        <v>　</v>
      </c>
      <c r="AI143" s="30">
        <f t="shared" si="12"/>
        <v>0</v>
      </c>
      <c r="AJ143" s="116"/>
      <c r="AK143" s="116"/>
      <c r="AL143" s="118"/>
      <c r="AM143" s="115"/>
      <c r="AN143" s="116"/>
      <c r="AO143" s="118"/>
      <c r="AP143" s="141"/>
      <c r="AQ143" s="142"/>
      <c r="AX143" s="113"/>
      <c r="AY143" s="113"/>
      <c r="AZ143" s="113"/>
      <c r="BA143" s="113"/>
      <c r="BB143" s="113"/>
      <c r="BC143" s="113"/>
      <c r="BD143" s="113"/>
    </row>
    <row r="144" spans="1:56" ht="18" customHeight="1">
      <c r="A144" s="147"/>
      <c r="B144" s="119" t="str">
        <f>B95</f>
        <v>タッチ</v>
      </c>
      <c r="C144" s="120"/>
      <c r="D144" s="121"/>
      <c r="E144" s="122">
        <f>IF($BZ$175="A",CB229,IF($BZ$175="B",CE229,CH229))</f>
        <v>0</v>
      </c>
      <c r="F144" s="62"/>
      <c r="G144" s="31"/>
      <c r="H144" s="54"/>
      <c r="I144" s="31"/>
      <c r="J144" s="32"/>
      <c r="O144" s="28"/>
      <c r="P144" s="31"/>
      <c r="Q144" s="31"/>
      <c r="R144" s="31"/>
      <c r="S144" s="31"/>
      <c r="T144" s="32"/>
      <c r="U144" s="31">
        <f>COUNTIF(V147:V149,"○")</f>
        <v>0</v>
      </c>
      <c r="V144" s="31"/>
      <c r="W144" s="31" t="str">
        <f>AG132</f>
        <v>③</v>
      </c>
      <c r="X144" s="31"/>
      <c r="Y144" s="32">
        <f>COUNTIF(X147:X149,"○")</f>
        <v>2</v>
      </c>
      <c r="Z144" s="31">
        <f>COUNTIF(AA147:AA149,"○")</f>
        <v>0</v>
      </c>
      <c r="AA144" s="31"/>
      <c r="AB144" s="31" t="str">
        <f>AG138</f>
        <v>②</v>
      </c>
      <c r="AC144" s="31"/>
      <c r="AD144" s="31">
        <f>COUNTIF(AC147:AC149,"○")</f>
        <v>2</v>
      </c>
      <c r="AE144" s="125"/>
      <c r="AF144" s="126"/>
      <c r="AG144" s="126"/>
      <c r="AH144" s="126"/>
      <c r="AI144" s="143"/>
      <c r="AJ144" s="131">
        <f>COUNTIF(F145:AE145,"○")</f>
        <v>0</v>
      </c>
      <c r="AK144" s="131" t="s">
        <v>19</v>
      </c>
      <c r="AL144" s="132">
        <f>COUNTIF(J146:AI146,"○")</f>
        <v>2</v>
      </c>
      <c r="AM144" s="133">
        <f>IF(AO148=0,10,AM148/AO148)</f>
        <v>0</v>
      </c>
      <c r="AN144" s="134"/>
      <c r="AO144" s="135"/>
      <c r="AP144" s="139">
        <f>SUM(F147:F149,K147:K149,P147:P149,U147:U149,Z147:Z149,AE147:AE149)/SUM(J147:J149,O147:O149,T147:T149,Y147:Y149,AD147:AD149,AI147:AI149)</f>
        <v>0.62295081967213117</v>
      </c>
      <c r="AQ144" s="142">
        <f>IF(AS$152=AS$151,RANK(BC144,BC$132:BC$149,0),"")</f>
        <v>3</v>
      </c>
      <c r="AS144" s="36">
        <f>SUM(AJ144:AL149)</f>
        <v>2</v>
      </c>
      <c r="AT144" s="36">
        <f>AU144-AV144</f>
        <v>0</v>
      </c>
      <c r="AU144" s="36">
        <f>SUM(F144:AI144)</f>
        <v>4</v>
      </c>
      <c r="AV144" s="36">
        <f>SUM(AM148:AO149)</f>
        <v>4</v>
      </c>
      <c r="AX144" s="113">
        <f>RANK(AJ144,AJ112:AJ149,1)</f>
        <v>1</v>
      </c>
      <c r="AY144" s="113">
        <f>RANK(BD144,BD112:BD149,1)</f>
        <v>1</v>
      </c>
      <c r="AZ144" s="113">
        <f>RANK(AP144,AP112:AP147,1)</f>
        <v>1</v>
      </c>
      <c r="BA144" s="113">
        <f>AX144*100</f>
        <v>100</v>
      </c>
      <c r="BB144" s="113">
        <f>AY144*10</f>
        <v>10</v>
      </c>
      <c r="BC144" s="113">
        <f>SUM(AZ144:BB149)</f>
        <v>111</v>
      </c>
      <c r="BD144" s="113">
        <f>AM144-AO144</f>
        <v>0</v>
      </c>
    </row>
    <row r="145" spans="1:56" ht="13.5" hidden="1" customHeight="1">
      <c r="A145" s="147"/>
      <c r="B145" s="119"/>
      <c r="C145" s="120"/>
      <c r="D145" s="121"/>
      <c r="E145" s="123"/>
      <c r="F145" s="61"/>
      <c r="J145" s="28"/>
      <c r="O145" s="28"/>
      <c r="T145" s="28"/>
      <c r="U145" s="8" t="str">
        <f>IF(U144&gt;Y144,"○","　")</f>
        <v>　</v>
      </c>
      <c r="Y145" s="28"/>
      <c r="Z145" s="8" t="str">
        <f>IF(Z144&gt;AD144,"○","　")</f>
        <v>　</v>
      </c>
      <c r="AE145" s="127"/>
      <c r="AF145" s="128"/>
      <c r="AG145" s="128"/>
      <c r="AH145" s="128"/>
      <c r="AI145" s="144"/>
      <c r="AJ145" s="113"/>
      <c r="AK145" s="113"/>
      <c r="AL145" s="117"/>
      <c r="AM145" s="136"/>
      <c r="AN145" s="137"/>
      <c r="AO145" s="138"/>
      <c r="AP145" s="140"/>
      <c r="AQ145" s="142"/>
      <c r="AX145" s="113"/>
      <c r="AY145" s="113"/>
      <c r="AZ145" s="113"/>
      <c r="BA145" s="113"/>
      <c r="BB145" s="113"/>
      <c r="BC145" s="113"/>
      <c r="BD145" s="113"/>
    </row>
    <row r="146" spans="1:56" ht="13.5" hidden="1" customHeight="1">
      <c r="A146" s="147"/>
      <c r="B146" s="119"/>
      <c r="C146" s="120"/>
      <c r="D146" s="121"/>
      <c r="E146" s="123"/>
      <c r="F146" s="61"/>
      <c r="J146" s="28"/>
      <c r="O146" s="28"/>
      <c r="T146" s="28"/>
      <c r="Y146" s="28" t="str">
        <f>IF(Y144&gt;U144,"○","　")</f>
        <v>○</v>
      </c>
      <c r="AD146" s="8" t="str">
        <f>IF(AD144&gt;Z144,"○","　")</f>
        <v>○</v>
      </c>
      <c r="AE146" s="127"/>
      <c r="AF146" s="128"/>
      <c r="AG146" s="128"/>
      <c r="AH146" s="128"/>
      <c r="AI146" s="144"/>
      <c r="AJ146" s="113"/>
      <c r="AK146" s="113"/>
      <c r="AL146" s="117"/>
      <c r="AM146" s="136"/>
      <c r="AN146" s="137"/>
      <c r="AO146" s="138"/>
      <c r="AP146" s="140"/>
      <c r="AQ146" s="142"/>
      <c r="AX146" s="113"/>
      <c r="AY146" s="113"/>
      <c r="AZ146" s="113"/>
      <c r="BA146" s="113"/>
      <c r="BB146" s="113"/>
      <c r="BC146" s="113"/>
      <c r="BD146" s="113"/>
    </row>
    <row r="147" spans="1:56" ht="18" customHeight="1">
      <c r="A147" s="147"/>
      <c r="B147" s="119"/>
      <c r="C147" s="120"/>
      <c r="D147" s="121"/>
      <c r="E147" s="123"/>
      <c r="F147" s="61"/>
      <c r="J147" s="28"/>
      <c r="O147" s="28"/>
      <c r="T147" s="28"/>
      <c r="U147" s="8">
        <f>AI135</f>
        <v>5</v>
      </c>
      <c r="V147" s="8" t="str">
        <f>IF(U147&gt;Y147,"○","　")</f>
        <v>　</v>
      </c>
      <c r="W147" s="8" t="s">
        <v>18</v>
      </c>
      <c r="X147" s="8" t="str">
        <f>IF(Y147&gt;U147,"○","　")</f>
        <v>○</v>
      </c>
      <c r="Y147" s="28">
        <f>AE135</f>
        <v>15</v>
      </c>
      <c r="Z147" s="8">
        <f>AI141</f>
        <v>14</v>
      </c>
      <c r="AA147" s="8" t="str">
        <f>IF(Z147&gt;AD147,"○","　")</f>
        <v>　</v>
      </c>
      <c r="AB147" s="8" t="s">
        <v>18</v>
      </c>
      <c r="AC147" s="8" t="str">
        <f>IF(AD147&gt;Z147,"○","　")</f>
        <v>○</v>
      </c>
      <c r="AD147" s="8">
        <f>AE141</f>
        <v>16</v>
      </c>
      <c r="AE147" s="127"/>
      <c r="AF147" s="128"/>
      <c r="AG147" s="128"/>
      <c r="AH147" s="128"/>
      <c r="AI147" s="144"/>
      <c r="AJ147" s="113"/>
      <c r="AK147" s="113"/>
      <c r="AL147" s="117"/>
      <c r="AM147" s="136"/>
      <c r="AN147" s="137"/>
      <c r="AO147" s="138"/>
      <c r="AP147" s="140"/>
      <c r="AQ147" s="142"/>
      <c r="AX147" s="113"/>
      <c r="AY147" s="113"/>
      <c r="AZ147" s="113"/>
      <c r="BA147" s="113"/>
      <c r="BB147" s="113"/>
      <c r="BC147" s="113"/>
      <c r="BD147" s="113"/>
    </row>
    <row r="148" spans="1:56" ht="18" customHeight="1">
      <c r="A148" s="147"/>
      <c r="B148" s="119"/>
      <c r="C148" s="120"/>
      <c r="D148" s="121"/>
      <c r="E148" s="123"/>
      <c r="F148" s="61"/>
      <c r="J148" s="28"/>
      <c r="O148" s="28"/>
      <c r="T148" s="28"/>
      <c r="U148" s="8">
        <f>AI136</f>
        <v>10</v>
      </c>
      <c r="V148" s="8" t="str">
        <f>IF(U148&gt;Y148,"○","　")</f>
        <v>　</v>
      </c>
      <c r="W148" s="8" t="s">
        <v>19</v>
      </c>
      <c r="X148" s="8" t="str">
        <f>IF(Y148&gt;U148,"○","　")</f>
        <v>○</v>
      </c>
      <c r="Y148" s="28">
        <f>AE136</f>
        <v>15</v>
      </c>
      <c r="Z148" s="8">
        <f>AI142</f>
        <v>9</v>
      </c>
      <c r="AA148" s="8" t="str">
        <f>IF(Z148&gt;AD148,"○","　")</f>
        <v>　</v>
      </c>
      <c r="AB148" s="8" t="s">
        <v>19</v>
      </c>
      <c r="AC148" s="8" t="str">
        <f>IF(AD148&gt;Z148,"○","　")</f>
        <v>○</v>
      </c>
      <c r="AD148" s="8">
        <f>AE142</f>
        <v>15</v>
      </c>
      <c r="AE148" s="127"/>
      <c r="AF148" s="128"/>
      <c r="AG148" s="128"/>
      <c r="AH148" s="128"/>
      <c r="AI148" s="144"/>
      <c r="AJ148" s="113"/>
      <c r="AK148" s="113"/>
      <c r="AL148" s="117"/>
      <c r="AM148" s="114">
        <f>SUM(F144,K144,P144,U144,Z144,AE144,)</f>
        <v>0</v>
      </c>
      <c r="AN148" s="113" t="s">
        <v>19</v>
      </c>
      <c r="AO148" s="117">
        <f>SUM(J144,O144,T144,Y144,AD144,AI144)</f>
        <v>4</v>
      </c>
      <c r="AP148" s="140"/>
      <c r="AQ148" s="142"/>
      <c r="AX148" s="113"/>
      <c r="AY148" s="113"/>
      <c r="AZ148" s="113"/>
      <c r="BA148" s="113"/>
      <c r="BB148" s="113"/>
      <c r="BC148" s="113"/>
      <c r="BD148" s="113"/>
    </row>
    <row r="149" spans="1:56" ht="18" customHeight="1">
      <c r="A149" s="147"/>
      <c r="B149" s="119"/>
      <c r="C149" s="120"/>
      <c r="D149" s="121"/>
      <c r="E149" s="124"/>
      <c r="F149" s="74"/>
      <c r="G149" s="29"/>
      <c r="H149" s="29"/>
      <c r="I149" s="29"/>
      <c r="J149" s="30"/>
      <c r="K149" s="29"/>
      <c r="L149" s="29"/>
      <c r="M149" s="29"/>
      <c r="N149" s="29"/>
      <c r="O149" s="30"/>
      <c r="P149" s="29"/>
      <c r="Q149" s="29"/>
      <c r="R149" s="29"/>
      <c r="S149" s="29"/>
      <c r="T149" s="30"/>
      <c r="U149" s="29">
        <f>AI137</f>
        <v>0</v>
      </c>
      <c r="V149" s="29" t="str">
        <f>IF(U149&gt;Y149,"○","　")</f>
        <v>　</v>
      </c>
      <c r="W149" s="29" t="s">
        <v>19</v>
      </c>
      <c r="X149" s="29" t="str">
        <f>IF(Y149&gt;U149,"○","　")</f>
        <v>　</v>
      </c>
      <c r="Y149" s="30">
        <f>AE137</f>
        <v>0</v>
      </c>
      <c r="Z149" s="29">
        <f>AI143</f>
        <v>0</v>
      </c>
      <c r="AA149" s="29" t="str">
        <f>IF(Z149&gt;AD149,"○","　")</f>
        <v>　</v>
      </c>
      <c r="AB149" s="29" t="s">
        <v>19</v>
      </c>
      <c r="AC149" s="29" t="str">
        <f>IF(AD149&gt;Z149,"○","　")</f>
        <v>　</v>
      </c>
      <c r="AD149" s="29">
        <f>AE143</f>
        <v>0</v>
      </c>
      <c r="AE149" s="129"/>
      <c r="AF149" s="130"/>
      <c r="AG149" s="130"/>
      <c r="AH149" s="130"/>
      <c r="AI149" s="145"/>
      <c r="AJ149" s="116"/>
      <c r="AK149" s="116"/>
      <c r="AL149" s="118"/>
      <c r="AM149" s="115"/>
      <c r="AN149" s="116"/>
      <c r="AO149" s="118"/>
      <c r="AP149" s="141"/>
      <c r="AQ149" s="142"/>
      <c r="AX149" s="113"/>
      <c r="AY149" s="113"/>
      <c r="AZ149" s="113"/>
      <c r="BA149" s="113"/>
      <c r="BB149" s="113"/>
      <c r="BC149" s="113"/>
      <c r="BD149" s="113"/>
    </row>
    <row r="150" spans="1:56" ht="3.6" customHeight="1"/>
    <row r="151" spans="1:56" hidden="1">
      <c r="F151" s="55">
        <v>1</v>
      </c>
      <c r="G151" s="55"/>
      <c r="H151" s="55">
        <v>2</v>
      </c>
      <c r="I151" s="55"/>
      <c r="J151" s="55">
        <v>3</v>
      </c>
      <c r="K151" s="55">
        <v>4</v>
      </c>
      <c r="L151" s="55"/>
      <c r="M151" s="55">
        <v>5</v>
      </c>
      <c r="N151" s="55"/>
      <c r="O151" s="55">
        <v>6</v>
      </c>
      <c r="P151" s="55">
        <v>7</v>
      </c>
      <c r="Q151" s="55"/>
      <c r="R151" s="55">
        <v>8</v>
      </c>
      <c r="S151" s="55"/>
      <c r="T151" s="55">
        <v>9</v>
      </c>
      <c r="U151" s="55">
        <v>10</v>
      </c>
      <c r="W151" s="55">
        <v>11</v>
      </c>
      <c r="Y151" s="55">
        <v>12</v>
      </c>
      <c r="AS151" s="36">
        <f>SUM(AS132:AS150)</f>
        <v>6</v>
      </c>
    </row>
    <row r="152" spans="1:56" hidden="1">
      <c r="F152" s="56">
        <f>SUM(AE135:AE137,AI135:AI137)</f>
        <v>45</v>
      </c>
      <c r="G152" s="56" t="e">
        <f>SUM(#REF!)</f>
        <v>#REF!</v>
      </c>
      <c r="H152" s="56">
        <f>SUM(Z127:Z129,AD127:AD129)</f>
        <v>0</v>
      </c>
      <c r="I152" s="56" t="e">
        <f>SUM(#REF!)</f>
        <v>#REF!</v>
      </c>
      <c r="J152" s="56">
        <f>SUM(K115:K117,O115:O117)</f>
        <v>81</v>
      </c>
      <c r="K152" s="56">
        <f>SUM(AE127:AE129,AI127:AI129)</f>
        <v>0</v>
      </c>
      <c r="L152" s="56" t="e">
        <f>SUM(#REF!)</f>
        <v>#REF!</v>
      </c>
      <c r="M152" s="56">
        <f>SUM(U115:U117,Y115:Y117)</f>
        <v>0</v>
      </c>
      <c r="N152" s="56" t="e">
        <f>SUM(#REF!)</f>
        <v>#REF!</v>
      </c>
      <c r="O152" s="56">
        <f>SUM(Z121:Z123,AD121:AD123)</f>
        <v>0</v>
      </c>
      <c r="P152" s="56">
        <f>SUM(U127:U129,Y127:Y129)</f>
        <v>0</v>
      </c>
      <c r="Q152" s="56" t="e">
        <f>SUM(#REF!)</f>
        <v>#REF!</v>
      </c>
      <c r="R152" s="56">
        <f>SUM(AE121:AE123,AI121:AI123)</f>
        <v>0</v>
      </c>
      <c r="S152" s="56" t="e">
        <f>SUM(#REF!)</f>
        <v>#REF!</v>
      </c>
      <c r="T152" s="56">
        <f>SUM(Z115:Z117,AD115:AD117)</f>
        <v>0</v>
      </c>
      <c r="U152" s="56">
        <f>SUM(U121:U123,Y121:Y123)</f>
        <v>0</v>
      </c>
      <c r="W152" s="56">
        <f>SUM(AE141:AE143,AI141:AI143)</f>
        <v>54</v>
      </c>
      <c r="Y152" s="56">
        <f>SUM(P115:P117,T115:T117)</f>
        <v>55</v>
      </c>
      <c r="AS152" s="36">
        <v>6</v>
      </c>
    </row>
    <row r="153" spans="1:56" hidden="1"/>
    <row r="173" spans="6:134">
      <c r="BZ173" s="36" t="s">
        <v>20</v>
      </c>
      <c r="CC173" s="36" t="s">
        <v>21</v>
      </c>
      <c r="CF173" s="36" t="s">
        <v>22</v>
      </c>
    </row>
    <row r="174" spans="6:134">
      <c r="F174" s="55">
        <v>1</v>
      </c>
      <c r="G174" s="55"/>
      <c r="H174" s="55">
        <v>2</v>
      </c>
      <c r="I174" s="55"/>
      <c r="J174" s="55">
        <v>3</v>
      </c>
      <c r="K174" s="55">
        <v>4</v>
      </c>
      <c r="L174" s="55"/>
      <c r="M174" s="55">
        <v>5</v>
      </c>
      <c r="N174" s="55"/>
      <c r="O174" s="55">
        <v>6</v>
      </c>
      <c r="P174" s="55">
        <v>7</v>
      </c>
      <c r="Q174" s="55"/>
      <c r="R174" s="55">
        <v>8</v>
      </c>
      <c r="S174" s="55"/>
      <c r="T174" s="55">
        <v>9</v>
      </c>
      <c r="U174" s="55">
        <v>10</v>
      </c>
      <c r="W174" s="55">
        <v>11</v>
      </c>
      <c r="Y174" s="55">
        <v>12</v>
      </c>
      <c r="BZ174" s="36" t="s">
        <v>3</v>
      </c>
      <c r="CC174" s="36" t="s">
        <v>3</v>
      </c>
      <c r="CF174" s="36" t="s">
        <v>3</v>
      </c>
    </row>
    <row r="175" spans="6:134">
      <c r="F175" s="56">
        <f t="shared" ref="F175:U175" si="15">F103</f>
        <v>45</v>
      </c>
      <c r="G175" s="56" t="e">
        <f t="shared" si="15"/>
        <v>#REF!</v>
      </c>
      <c r="H175" s="56">
        <f t="shared" si="15"/>
        <v>49</v>
      </c>
      <c r="I175" s="56" t="e">
        <f t="shared" si="15"/>
        <v>#REF!</v>
      </c>
      <c r="J175" s="56">
        <f t="shared" si="15"/>
        <v>81</v>
      </c>
      <c r="K175" s="56">
        <f t="shared" si="15"/>
        <v>47</v>
      </c>
      <c r="L175" s="56" t="e">
        <f t="shared" si="15"/>
        <v>#REF!</v>
      </c>
      <c r="M175" s="56">
        <f t="shared" si="15"/>
        <v>49</v>
      </c>
      <c r="N175" s="56" t="e">
        <f t="shared" si="15"/>
        <v>#REF!</v>
      </c>
      <c r="O175" s="56">
        <f t="shared" si="15"/>
        <v>49</v>
      </c>
      <c r="P175" s="56">
        <f t="shared" si="15"/>
        <v>79</v>
      </c>
      <c r="Q175" s="56" t="e">
        <f t="shared" si="15"/>
        <v>#REF!</v>
      </c>
      <c r="R175" s="56">
        <f t="shared" si="15"/>
        <v>42</v>
      </c>
      <c r="S175" s="56" t="e">
        <f t="shared" si="15"/>
        <v>#REF!</v>
      </c>
      <c r="T175" s="56">
        <f t="shared" si="15"/>
        <v>81</v>
      </c>
      <c r="U175" s="56">
        <f t="shared" si="15"/>
        <v>48</v>
      </c>
      <c r="W175" s="56">
        <f>W103</f>
        <v>54</v>
      </c>
      <c r="Y175" s="56">
        <f>Y103</f>
        <v>55</v>
      </c>
      <c r="BZ175" s="57" t="str">
        <f>IF(BZ176&lt;7,"A",IF(BZ176&gt;12,"C","B"))</f>
        <v>A</v>
      </c>
      <c r="CA175" s="57"/>
      <c r="CB175" s="57"/>
      <c r="CC175" s="8"/>
      <c r="CD175" s="8"/>
      <c r="CE175" s="8"/>
      <c r="CF175" s="8"/>
      <c r="CG175" s="8"/>
      <c r="CH175" s="8"/>
    </row>
    <row r="176" spans="6:134">
      <c r="BZ176" s="58">
        <f>C42</f>
        <v>0</v>
      </c>
      <c r="CA176" s="58"/>
      <c r="CB176" s="58"/>
      <c r="CC176" s="58">
        <f>BZ176</f>
        <v>0</v>
      </c>
      <c r="CD176" s="58"/>
      <c r="CE176" s="58"/>
      <c r="CF176" s="58">
        <f>BZ176</f>
        <v>0</v>
      </c>
      <c r="CG176" s="58"/>
      <c r="CH176" s="58"/>
      <c r="CK176" s="36">
        <v>1</v>
      </c>
      <c r="CN176" s="36">
        <v>2</v>
      </c>
      <c r="CQ176" s="36">
        <v>3</v>
      </c>
      <c r="CT176" s="36">
        <v>4</v>
      </c>
      <c r="CW176" s="36">
        <v>5</v>
      </c>
      <c r="CZ176" s="36">
        <v>6</v>
      </c>
      <c r="DC176" s="36">
        <v>7</v>
      </c>
      <c r="DF176" s="36">
        <v>8</v>
      </c>
      <c r="DI176" s="36">
        <v>9</v>
      </c>
      <c r="DL176" s="36">
        <v>10</v>
      </c>
      <c r="DO176" s="36">
        <v>11</v>
      </c>
      <c r="DR176" s="36">
        <v>12</v>
      </c>
      <c r="DU176" s="36">
        <v>13</v>
      </c>
      <c r="DX176" s="36">
        <v>14</v>
      </c>
      <c r="EA176" s="36">
        <v>15</v>
      </c>
      <c r="ED176" s="36">
        <v>16</v>
      </c>
    </row>
    <row r="177" spans="1:136">
      <c r="BY177" s="36">
        <v>1</v>
      </c>
      <c r="BZ177" s="36" t="str">
        <f t="shared" ref="BZ177:CB182" si="16">IF($BZ$176=1,CK177,IF($BZ$176=2,CN177,IF($BZ$176=3,CQ177,IF($BZ$176=4,CT177,IF($BZ$176=5,CW177,IF($BZ$176=6,CZ177,""))))))</f>
        <v/>
      </c>
      <c r="CA177" s="36" t="str">
        <f t="shared" si="16"/>
        <v/>
      </c>
      <c r="CB177" s="36" t="str">
        <f t="shared" si="16"/>
        <v/>
      </c>
      <c r="CC177" s="36" t="str">
        <f t="shared" ref="CC177:CC188" si="17">IF($BZ$176=7,DC177,IF($BZ$176=8,DF177,IF($BZ$176=9,DI177,IF($BZ$176=10,DL177,IF($BZ$176=11,DO177,IF($BZ$176=12,DR177,""))))))</f>
        <v/>
      </c>
      <c r="CD177" s="36" t="str">
        <f t="shared" ref="CD177:CD188" si="18">IF($BZ$176=7,DD177,IF($BZ$176=8,DG177,IF($BZ$176=9,DJ177,IF($BZ$176=10,DM177,IF($BZ$176=11,DP177,IF($BZ$176=12,DS177,""))))))</f>
        <v/>
      </c>
      <c r="CE177" s="36" t="str">
        <f t="shared" ref="CE177:CE188" si="19">IF($BZ$176=7,DE177,IF($BZ$176=8,DH177,IF($BZ$176=9,DK177,IF($BZ$176=10,DN177,IF($BZ$176=11,DQ177,IF($BZ$176=12,DT177,""))))))</f>
        <v/>
      </c>
      <c r="CF177" s="36" t="str">
        <f t="shared" ref="CF177:CF187" si="20">IF($BZ$176=13,DU177,IF($BZ$176=14,DX177,IF($BZ$176=15,EA177,IF($BZ$176=16,ED177,""))))</f>
        <v/>
      </c>
      <c r="CG177" s="36" t="str">
        <f t="shared" ref="CG177:CG187" si="21">IF($BZ$176=13,DV177,IF($BZ$176=14,DY177,IF($BZ$176=15,EB177,IF($BZ$176=16,EE177,""))))</f>
        <v/>
      </c>
      <c r="CH177" s="36" t="str">
        <f t="shared" ref="CH177:CH187" si="22">IF($BZ$176=13,DW177,IF($BZ$176=14,DZ177,IF($BZ$176=15,EC177,IF($BZ$176=16,EF177,""))))</f>
        <v/>
      </c>
      <c r="CK177" s="36">
        <v>1</v>
      </c>
      <c r="CL177" s="36" t="s">
        <v>23</v>
      </c>
      <c r="CM177" s="36" t="s">
        <v>24</v>
      </c>
      <c r="CN177" s="36">
        <v>1</v>
      </c>
      <c r="CO177" s="36" t="s">
        <v>25</v>
      </c>
      <c r="CP177" s="36" t="s">
        <v>26</v>
      </c>
      <c r="CQ177" s="36">
        <v>1</v>
      </c>
      <c r="CR177" s="36" t="s">
        <v>27</v>
      </c>
      <c r="CS177" s="36" t="s">
        <v>26</v>
      </c>
      <c r="CT177" s="36">
        <v>1</v>
      </c>
      <c r="CU177" s="36" t="s">
        <v>28</v>
      </c>
      <c r="CV177" s="36" t="s">
        <v>29</v>
      </c>
      <c r="CW177" s="36">
        <v>1</v>
      </c>
      <c r="CX177" s="36" t="s">
        <v>30</v>
      </c>
      <c r="CY177" s="36" t="s">
        <v>31</v>
      </c>
      <c r="CZ177" s="36" t="s">
        <v>32</v>
      </c>
      <c r="DA177" s="36" t="s">
        <v>33</v>
      </c>
      <c r="DB177" s="36" t="s">
        <v>34</v>
      </c>
      <c r="DC177" s="36" t="s">
        <v>35</v>
      </c>
      <c r="DD177" s="36" t="s">
        <v>25</v>
      </c>
      <c r="DE177" s="36" t="s">
        <v>26</v>
      </c>
      <c r="DF177" s="36" t="s">
        <v>36</v>
      </c>
      <c r="DG177" s="36" t="s">
        <v>37</v>
      </c>
      <c r="DH177" s="36" t="s">
        <v>38</v>
      </c>
      <c r="DI177" s="36" t="s">
        <v>39</v>
      </c>
      <c r="DJ177" s="36" t="s">
        <v>37</v>
      </c>
      <c r="DK177" s="36" t="s">
        <v>38</v>
      </c>
      <c r="DL177" s="36" t="s">
        <v>40</v>
      </c>
      <c r="DM177" s="36" t="s">
        <v>41</v>
      </c>
      <c r="DN177" s="36" t="s">
        <v>34</v>
      </c>
      <c r="DO177" s="36">
        <v>0</v>
      </c>
      <c r="DP177" s="36">
        <v>0</v>
      </c>
      <c r="DQ177" s="36">
        <v>0</v>
      </c>
      <c r="DR177" s="36">
        <v>0</v>
      </c>
      <c r="DS177" s="36">
        <v>0</v>
      </c>
      <c r="DT177" s="36">
        <v>0</v>
      </c>
      <c r="DU177" s="36" t="s">
        <v>40</v>
      </c>
      <c r="DV177" s="36" t="s">
        <v>41</v>
      </c>
      <c r="DW177" s="36" t="s">
        <v>34</v>
      </c>
      <c r="DX177" s="36">
        <v>0</v>
      </c>
      <c r="DY177" s="36">
        <v>0</v>
      </c>
      <c r="DZ177" s="36">
        <v>0</v>
      </c>
      <c r="EA177" s="36">
        <v>0</v>
      </c>
      <c r="EB177" s="36">
        <v>0</v>
      </c>
      <c r="EC177" s="36">
        <v>0</v>
      </c>
      <c r="ED177" s="36">
        <v>0</v>
      </c>
      <c r="EE177" s="36">
        <v>0</v>
      </c>
      <c r="EF177" s="36">
        <v>0</v>
      </c>
    </row>
    <row r="178" spans="1:136">
      <c r="BY178" s="36">
        <v>2</v>
      </c>
      <c r="BZ178" s="36" t="str">
        <f t="shared" si="16"/>
        <v/>
      </c>
      <c r="CA178" s="36" t="str">
        <f t="shared" si="16"/>
        <v/>
      </c>
      <c r="CB178" s="36" t="str">
        <f t="shared" si="16"/>
        <v/>
      </c>
      <c r="CC178" s="36" t="str">
        <f t="shared" si="17"/>
        <v/>
      </c>
      <c r="CD178" s="36" t="str">
        <f t="shared" si="18"/>
        <v/>
      </c>
      <c r="CE178" s="36" t="str">
        <f t="shared" si="19"/>
        <v/>
      </c>
      <c r="CF178" s="36" t="str">
        <f t="shared" si="20"/>
        <v/>
      </c>
      <c r="CG178" s="36" t="str">
        <f t="shared" si="21"/>
        <v/>
      </c>
      <c r="CH178" s="36" t="str">
        <f t="shared" si="22"/>
        <v/>
      </c>
      <c r="CK178" s="36">
        <v>2</v>
      </c>
      <c r="CL178" s="36" t="s">
        <v>42</v>
      </c>
      <c r="CM178" s="36" t="s">
        <v>34</v>
      </c>
      <c r="CN178" s="36">
        <v>2</v>
      </c>
      <c r="CO178" s="36" t="s">
        <v>41</v>
      </c>
      <c r="CP178" s="36" t="s">
        <v>34</v>
      </c>
      <c r="CQ178" s="36">
        <v>2</v>
      </c>
      <c r="CR178" s="36" t="s">
        <v>43</v>
      </c>
      <c r="CS178" s="36" t="s">
        <v>26</v>
      </c>
      <c r="CT178" s="36">
        <v>2</v>
      </c>
      <c r="CU178" s="36" t="s">
        <v>44</v>
      </c>
      <c r="CV178" s="36" t="s">
        <v>26</v>
      </c>
      <c r="CW178" s="36">
        <v>2</v>
      </c>
      <c r="CX178" s="36" t="s">
        <v>45</v>
      </c>
      <c r="CY178" s="36" t="s">
        <v>46</v>
      </c>
      <c r="CZ178" s="36" t="s">
        <v>47</v>
      </c>
      <c r="DA178" s="36" t="s">
        <v>48</v>
      </c>
      <c r="DB178" s="36" t="s">
        <v>26</v>
      </c>
      <c r="DC178" s="36" t="s">
        <v>49</v>
      </c>
      <c r="DD178" s="36" t="s">
        <v>23</v>
      </c>
      <c r="DE178" s="36" t="s">
        <v>24</v>
      </c>
      <c r="DF178" s="36" t="s">
        <v>50</v>
      </c>
      <c r="DG178" s="36" t="s">
        <v>23</v>
      </c>
      <c r="DH178" s="36" t="s">
        <v>24</v>
      </c>
      <c r="DI178" s="36" t="s">
        <v>51</v>
      </c>
      <c r="DJ178" s="36" t="s">
        <v>52</v>
      </c>
      <c r="DK178" s="36" t="s">
        <v>24</v>
      </c>
      <c r="DL178" s="36" t="s">
        <v>53</v>
      </c>
      <c r="DM178" s="36" t="s">
        <v>54</v>
      </c>
      <c r="DN178" s="36" t="s">
        <v>55</v>
      </c>
      <c r="DO178" s="36">
        <v>0</v>
      </c>
      <c r="DP178" s="36">
        <v>0</v>
      </c>
      <c r="DQ178" s="36">
        <v>0</v>
      </c>
      <c r="DR178" s="36">
        <v>0</v>
      </c>
      <c r="DS178" s="36">
        <v>0</v>
      </c>
      <c r="DT178" s="36">
        <v>0</v>
      </c>
      <c r="DU178" s="36" t="s">
        <v>53</v>
      </c>
      <c r="DV178" s="36" t="s">
        <v>54</v>
      </c>
      <c r="DW178" s="36" t="s">
        <v>55</v>
      </c>
      <c r="DX178" s="36">
        <v>0</v>
      </c>
      <c r="DY178" s="36">
        <v>0</v>
      </c>
      <c r="DZ178" s="36">
        <v>0</v>
      </c>
      <c r="EA178" s="36">
        <v>0</v>
      </c>
      <c r="EB178" s="36">
        <v>0</v>
      </c>
      <c r="EC178" s="36">
        <v>0</v>
      </c>
      <c r="ED178" s="36">
        <v>0</v>
      </c>
      <c r="EE178" s="36">
        <v>0</v>
      </c>
      <c r="EF178" s="36">
        <v>0</v>
      </c>
    </row>
    <row r="179" spans="1:136">
      <c r="BY179" s="36">
        <v>3</v>
      </c>
      <c r="BZ179" s="36" t="str">
        <f t="shared" si="16"/>
        <v/>
      </c>
      <c r="CA179" s="36" t="str">
        <f t="shared" si="16"/>
        <v/>
      </c>
      <c r="CB179" s="36" t="str">
        <f t="shared" si="16"/>
        <v/>
      </c>
      <c r="CC179" s="36" t="str">
        <f t="shared" si="17"/>
        <v/>
      </c>
      <c r="CD179" s="36" t="str">
        <f t="shared" si="18"/>
        <v/>
      </c>
      <c r="CE179" s="36" t="str">
        <f t="shared" si="19"/>
        <v/>
      </c>
      <c r="CF179" s="36" t="str">
        <f t="shared" si="20"/>
        <v/>
      </c>
      <c r="CG179" s="36" t="str">
        <f t="shared" si="21"/>
        <v/>
      </c>
      <c r="CH179" s="36" t="str">
        <f t="shared" si="22"/>
        <v/>
      </c>
      <c r="CK179" s="36">
        <v>3</v>
      </c>
      <c r="CL179" s="36" t="s">
        <v>56</v>
      </c>
      <c r="CM179" s="36" t="s">
        <v>57</v>
      </c>
      <c r="CN179" s="36">
        <v>3</v>
      </c>
      <c r="CO179" s="36" t="s">
        <v>58</v>
      </c>
      <c r="CP179" s="36" t="s">
        <v>57</v>
      </c>
      <c r="CQ179" s="36">
        <v>3</v>
      </c>
      <c r="CR179" s="36" t="s">
        <v>59</v>
      </c>
      <c r="CS179" s="36" t="s">
        <v>60</v>
      </c>
      <c r="CT179" s="36">
        <v>3</v>
      </c>
      <c r="CU179" s="36" t="s">
        <v>61</v>
      </c>
      <c r="CV179" s="36" t="s">
        <v>31</v>
      </c>
      <c r="CW179" s="36">
        <v>3</v>
      </c>
      <c r="CX179" s="36" t="s">
        <v>62</v>
      </c>
      <c r="CY179" s="36" t="s">
        <v>24</v>
      </c>
      <c r="CZ179" s="36" t="s">
        <v>63</v>
      </c>
      <c r="DA179" s="36" t="s">
        <v>64</v>
      </c>
      <c r="DB179" s="36" t="s">
        <v>26</v>
      </c>
      <c r="DC179" s="36" t="s">
        <v>65</v>
      </c>
      <c r="DD179" s="36" t="s">
        <v>66</v>
      </c>
      <c r="DE179" s="36" t="s">
        <v>31</v>
      </c>
      <c r="DF179" s="36" t="s">
        <v>67</v>
      </c>
      <c r="DG179" s="36" t="s">
        <v>68</v>
      </c>
      <c r="DH179" s="36" t="s">
        <v>60</v>
      </c>
      <c r="DI179" s="36" t="s">
        <v>69</v>
      </c>
      <c r="DJ179" s="36" t="s">
        <v>70</v>
      </c>
      <c r="DK179" s="36" t="s">
        <v>71</v>
      </c>
      <c r="DL179" s="36" t="s">
        <v>72</v>
      </c>
      <c r="DM179" s="36" t="s">
        <v>54</v>
      </c>
      <c r="DN179" s="36" t="s">
        <v>55</v>
      </c>
      <c r="DO179" s="36">
        <v>0</v>
      </c>
      <c r="DP179" s="36">
        <v>0</v>
      </c>
      <c r="DQ179" s="36">
        <v>0</v>
      </c>
      <c r="DR179" s="36">
        <v>0</v>
      </c>
      <c r="DS179" s="36">
        <v>0</v>
      </c>
      <c r="DT179" s="36">
        <v>0</v>
      </c>
      <c r="DU179" s="36" t="s">
        <v>72</v>
      </c>
      <c r="DV179" s="36" t="s">
        <v>54</v>
      </c>
      <c r="DW179" s="36" t="s">
        <v>55</v>
      </c>
      <c r="DX179" s="36">
        <v>0</v>
      </c>
      <c r="DY179" s="36">
        <v>0</v>
      </c>
      <c r="DZ179" s="36">
        <v>0</v>
      </c>
      <c r="EA179" s="36">
        <v>0</v>
      </c>
      <c r="EB179" s="36">
        <v>0</v>
      </c>
      <c r="EC179" s="36">
        <v>0</v>
      </c>
      <c r="ED179" s="36">
        <v>0</v>
      </c>
      <c r="EE179" s="36">
        <v>0</v>
      </c>
      <c r="EF179" s="36">
        <v>0</v>
      </c>
    </row>
    <row r="180" spans="1:136">
      <c r="A180" s="8"/>
      <c r="B180" s="8"/>
      <c r="BY180" s="36">
        <v>4</v>
      </c>
      <c r="BZ180" s="36" t="str">
        <f t="shared" si="16"/>
        <v/>
      </c>
      <c r="CA180" s="36" t="str">
        <f t="shared" si="16"/>
        <v/>
      </c>
      <c r="CB180" s="36" t="str">
        <f t="shared" si="16"/>
        <v/>
      </c>
      <c r="CC180" s="36" t="str">
        <f t="shared" si="17"/>
        <v/>
      </c>
      <c r="CD180" s="36" t="str">
        <f t="shared" si="18"/>
        <v/>
      </c>
      <c r="CE180" s="36" t="str">
        <f t="shared" si="19"/>
        <v/>
      </c>
      <c r="CF180" s="36" t="str">
        <f t="shared" si="20"/>
        <v/>
      </c>
      <c r="CG180" s="36" t="str">
        <f t="shared" si="21"/>
        <v/>
      </c>
      <c r="CH180" s="36" t="str">
        <f t="shared" si="22"/>
        <v/>
      </c>
      <c r="CK180" s="36">
        <v>4</v>
      </c>
      <c r="CL180" s="36" t="s">
        <v>73</v>
      </c>
      <c r="CM180" s="36" t="s">
        <v>74</v>
      </c>
      <c r="CN180" s="36">
        <v>4</v>
      </c>
      <c r="CO180" s="36" t="s">
        <v>75</v>
      </c>
      <c r="CP180" s="36" t="s">
        <v>46</v>
      </c>
      <c r="CQ180" s="36">
        <v>4</v>
      </c>
      <c r="CR180" s="36" t="s">
        <v>76</v>
      </c>
      <c r="CS180" s="36" t="s">
        <v>29</v>
      </c>
      <c r="CT180" s="36">
        <v>4</v>
      </c>
      <c r="CU180" s="36" t="s">
        <v>77</v>
      </c>
      <c r="CV180" s="36" t="s">
        <v>78</v>
      </c>
      <c r="CW180" s="36">
        <v>4</v>
      </c>
      <c r="CX180" s="36" t="s">
        <v>79</v>
      </c>
      <c r="CY180" s="36" t="s">
        <v>55</v>
      </c>
      <c r="CZ180" s="36" t="s">
        <v>80</v>
      </c>
      <c r="DA180" s="36" t="s">
        <v>81</v>
      </c>
      <c r="DB180" s="36" t="s">
        <v>71</v>
      </c>
      <c r="DC180" s="36" t="s">
        <v>82</v>
      </c>
      <c r="DD180" s="36" t="s">
        <v>83</v>
      </c>
      <c r="DE180" s="36" t="s">
        <v>84</v>
      </c>
      <c r="DF180" s="36" t="s">
        <v>85</v>
      </c>
      <c r="DG180" s="36" t="s">
        <v>58</v>
      </c>
      <c r="DH180" s="36" t="s">
        <v>57</v>
      </c>
      <c r="DI180" s="36" t="s">
        <v>86</v>
      </c>
      <c r="DJ180" s="36" t="s">
        <v>45</v>
      </c>
      <c r="DK180" s="36" t="s">
        <v>46</v>
      </c>
      <c r="DL180" s="36" t="s">
        <v>87</v>
      </c>
      <c r="DM180" s="36" t="s">
        <v>88</v>
      </c>
      <c r="DN180" s="36" t="s">
        <v>57</v>
      </c>
      <c r="DO180" s="36">
        <v>0</v>
      </c>
      <c r="DP180" s="36">
        <v>0</v>
      </c>
      <c r="DQ180" s="36">
        <v>0</v>
      </c>
      <c r="DR180" s="36">
        <v>0</v>
      </c>
      <c r="DS180" s="36">
        <v>0</v>
      </c>
      <c r="DT180" s="36">
        <v>0</v>
      </c>
      <c r="DU180" s="36" t="s">
        <v>87</v>
      </c>
      <c r="DV180" s="36" t="s">
        <v>88</v>
      </c>
      <c r="DW180" s="36" t="s">
        <v>57</v>
      </c>
      <c r="DX180" s="36">
        <v>0</v>
      </c>
      <c r="DY180" s="36">
        <v>0</v>
      </c>
      <c r="DZ180" s="36">
        <v>0</v>
      </c>
      <c r="EA180" s="36">
        <v>0</v>
      </c>
      <c r="EB180" s="36">
        <v>0</v>
      </c>
      <c r="EC180" s="36">
        <v>0</v>
      </c>
      <c r="ED180" s="36">
        <v>0</v>
      </c>
      <c r="EE180" s="36">
        <v>0</v>
      </c>
      <c r="EF180" s="36">
        <v>0</v>
      </c>
    </row>
    <row r="181" spans="1:136">
      <c r="A181" s="8"/>
      <c r="B181" s="8"/>
      <c r="C181" s="59"/>
      <c r="D181" s="59"/>
      <c r="E181" s="59"/>
      <c r="F181" s="59"/>
      <c r="G181" s="59"/>
      <c r="H181" s="59"/>
      <c r="I181" s="59"/>
      <c r="J181" s="59"/>
      <c r="K181" s="59"/>
      <c r="L181" s="59"/>
      <c r="BY181" s="36">
        <v>5</v>
      </c>
      <c r="BZ181" s="36" t="str">
        <f t="shared" si="16"/>
        <v/>
      </c>
      <c r="CA181" s="36" t="str">
        <f t="shared" si="16"/>
        <v/>
      </c>
      <c r="CB181" s="36" t="str">
        <f t="shared" si="16"/>
        <v/>
      </c>
      <c r="CC181" s="36" t="str">
        <f t="shared" si="17"/>
        <v/>
      </c>
      <c r="CD181" s="36" t="str">
        <f t="shared" si="18"/>
        <v/>
      </c>
      <c r="CE181" s="36" t="str">
        <f t="shared" si="19"/>
        <v/>
      </c>
      <c r="CF181" s="36" t="str">
        <f t="shared" si="20"/>
        <v/>
      </c>
      <c r="CG181" s="36" t="str">
        <f t="shared" si="21"/>
        <v/>
      </c>
      <c r="CH181" s="36" t="str">
        <f t="shared" si="22"/>
        <v/>
      </c>
      <c r="CK181" s="36">
        <v>0</v>
      </c>
      <c r="CL181" s="36" t="s">
        <v>89</v>
      </c>
      <c r="CM181" s="36" t="s">
        <v>84</v>
      </c>
      <c r="CN181" s="36">
        <v>0</v>
      </c>
      <c r="CO181" s="36">
        <v>0</v>
      </c>
      <c r="CP181" s="36">
        <v>0</v>
      </c>
      <c r="CQ181" s="36">
        <v>0</v>
      </c>
      <c r="CR181" s="36">
        <v>0</v>
      </c>
      <c r="CS181" s="36">
        <v>0</v>
      </c>
      <c r="CT181" s="36">
        <v>5</v>
      </c>
      <c r="CU181" s="36" t="s">
        <v>52</v>
      </c>
      <c r="CV181" s="36" t="s">
        <v>24</v>
      </c>
      <c r="CW181" s="36">
        <v>5</v>
      </c>
      <c r="CX181" s="36" t="s">
        <v>90</v>
      </c>
      <c r="CY181" s="36" t="s">
        <v>91</v>
      </c>
      <c r="CZ181" s="36" t="s">
        <v>92</v>
      </c>
      <c r="DA181" s="36" t="s">
        <v>93</v>
      </c>
      <c r="DB181" s="36" t="s">
        <v>34</v>
      </c>
      <c r="DC181" s="36">
        <v>0</v>
      </c>
      <c r="DD181" s="36">
        <v>0</v>
      </c>
      <c r="DE181" s="36">
        <v>0</v>
      </c>
      <c r="DF181" s="36">
        <v>0</v>
      </c>
      <c r="DG181" s="36">
        <v>0</v>
      </c>
      <c r="DH181" s="36">
        <v>0</v>
      </c>
      <c r="DI181" s="36" t="s">
        <v>94</v>
      </c>
      <c r="DJ181" s="36" t="s">
        <v>66</v>
      </c>
      <c r="DK181" s="36" t="s">
        <v>31</v>
      </c>
      <c r="DL181" s="36" t="s">
        <v>95</v>
      </c>
      <c r="DM181" s="36" t="s">
        <v>76</v>
      </c>
      <c r="DN181" s="36" t="s">
        <v>29</v>
      </c>
      <c r="DO181" s="36">
        <v>0</v>
      </c>
      <c r="DP181" s="36">
        <v>0</v>
      </c>
      <c r="DQ181" s="36">
        <v>0</v>
      </c>
      <c r="DR181" s="36">
        <v>0</v>
      </c>
      <c r="DS181" s="36">
        <v>0</v>
      </c>
      <c r="DT181" s="36">
        <v>0</v>
      </c>
      <c r="DU181" s="36" t="s">
        <v>95</v>
      </c>
      <c r="DV181" s="36" t="s">
        <v>76</v>
      </c>
      <c r="DW181" s="36" t="s">
        <v>29</v>
      </c>
      <c r="DX181" s="36">
        <v>0</v>
      </c>
      <c r="DY181" s="36">
        <v>0</v>
      </c>
      <c r="DZ181" s="36">
        <v>0</v>
      </c>
      <c r="EA181" s="36">
        <v>0</v>
      </c>
      <c r="EB181" s="36">
        <v>0</v>
      </c>
      <c r="EC181" s="36">
        <v>0</v>
      </c>
      <c r="ED181" s="36">
        <v>0</v>
      </c>
      <c r="EE181" s="36">
        <v>0</v>
      </c>
      <c r="EF181" s="36">
        <v>0</v>
      </c>
    </row>
    <row r="182" spans="1:136">
      <c r="A182" s="8"/>
      <c r="B182" s="8"/>
      <c r="C182" s="59"/>
      <c r="D182" s="59"/>
      <c r="E182" s="59"/>
      <c r="F182" s="59"/>
      <c r="G182" s="59"/>
      <c r="H182" s="59"/>
      <c r="I182" s="59"/>
      <c r="J182" s="59"/>
      <c r="K182" s="59"/>
      <c r="L182" s="59"/>
      <c r="BY182" s="36">
        <v>6</v>
      </c>
      <c r="BZ182" s="36" t="str">
        <f t="shared" si="16"/>
        <v/>
      </c>
      <c r="CA182" s="36" t="str">
        <f t="shared" si="16"/>
        <v/>
      </c>
      <c r="CB182" s="36" t="str">
        <f t="shared" si="16"/>
        <v/>
      </c>
      <c r="CC182" s="36" t="str">
        <f t="shared" si="17"/>
        <v/>
      </c>
      <c r="CD182" s="36" t="str">
        <f t="shared" si="18"/>
        <v/>
      </c>
      <c r="CE182" s="36" t="str">
        <f t="shared" si="19"/>
        <v/>
      </c>
      <c r="CF182" s="36" t="str">
        <f t="shared" si="20"/>
        <v/>
      </c>
      <c r="CG182" s="36" t="str">
        <f t="shared" si="21"/>
        <v/>
      </c>
      <c r="CH182" s="36" t="str">
        <f t="shared" si="22"/>
        <v/>
      </c>
      <c r="CK182" s="36">
        <v>0</v>
      </c>
      <c r="CL182" s="36">
        <v>0</v>
      </c>
      <c r="CM182" s="36">
        <v>0</v>
      </c>
      <c r="CN182" s="36">
        <v>0</v>
      </c>
      <c r="CO182" s="36">
        <v>0</v>
      </c>
      <c r="CP182" s="36">
        <v>0</v>
      </c>
      <c r="CQ182" s="36">
        <v>0</v>
      </c>
      <c r="CR182" s="36">
        <v>0</v>
      </c>
      <c r="CS182" s="36">
        <v>0</v>
      </c>
      <c r="CT182" s="36">
        <v>0</v>
      </c>
      <c r="CU182" s="36">
        <v>0</v>
      </c>
      <c r="CV182" s="36">
        <v>0</v>
      </c>
      <c r="CW182" s="36">
        <v>6</v>
      </c>
      <c r="CX182" s="36">
        <v>0</v>
      </c>
      <c r="CY182" s="36">
        <v>0</v>
      </c>
      <c r="CZ182" s="36">
        <v>0</v>
      </c>
      <c r="DA182" s="36">
        <v>0</v>
      </c>
      <c r="DB182" s="36">
        <v>0</v>
      </c>
      <c r="DC182" s="36">
        <v>0</v>
      </c>
      <c r="DD182" s="36">
        <v>0</v>
      </c>
      <c r="DE182" s="36">
        <v>0</v>
      </c>
      <c r="DF182" s="36">
        <v>0</v>
      </c>
      <c r="DG182" s="36">
        <v>0</v>
      </c>
      <c r="DH182" s="36">
        <v>0</v>
      </c>
      <c r="DI182" s="36">
        <v>0</v>
      </c>
      <c r="DJ182" s="36">
        <v>0</v>
      </c>
      <c r="DK182" s="36">
        <v>0</v>
      </c>
      <c r="DL182" s="36">
        <v>0</v>
      </c>
      <c r="DM182" s="36">
        <v>0</v>
      </c>
      <c r="DN182" s="36">
        <v>0</v>
      </c>
      <c r="DO182" s="36">
        <v>0</v>
      </c>
      <c r="DP182" s="36">
        <v>0</v>
      </c>
      <c r="DQ182" s="36">
        <v>0</v>
      </c>
      <c r="DR182" s="36">
        <v>0</v>
      </c>
      <c r="DS182" s="36">
        <v>0</v>
      </c>
      <c r="DT182" s="36">
        <v>0</v>
      </c>
      <c r="DU182" s="36">
        <v>0</v>
      </c>
      <c r="DV182" s="36">
        <v>0</v>
      </c>
      <c r="DW182" s="36">
        <v>0</v>
      </c>
      <c r="DX182" s="36">
        <v>0</v>
      </c>
      <c r="DY182" s="36">
        <v>0</v>
      </c>
      <c r="DZ182" s="36">
        <v>0</v>
      </c>
      <c r="EA182" s="36">
        <v>0</v>
      </c>
      <c r="EB182" s="36">
        <v>0</v>
      </c>
      <c r="EC182" s="36">
        <v>0</v>
      </c>
      <c r="ED182" s="36">
        <v>0</v>
      </c>
      <c r="EE182" s="36">
        <v>0</v>
      </c>
      <c r="EF182" s="36">
        <v>0</v>
      </c>
    </row>
    <row r="183" spans="1:136">
      <c r="A183" s="8"/>
      <c r="B183" s="8"/>
      <c r="BY183" s="36">
        <v>7</v>
      </c>
      <c r="BZ183" s="36" t="str">
        <f>IF($BZ$176=1,$CK183,IF($BZ$176=2,$CN183,IF($BZ$176=3,$CQ183,IF($BZ$176=4,$CT183,IF($BZ$176=5,$CW183,IF($BZ$176=6,$CZ183,""))))))</f>
        <v/>
      </c>
      <c r="CA183" s="36" t="str">
        <f>IF($BZ$176=1,$CK183,IF($BZ$176=2,$CN183,IF($BZ$176=3,$CQ183,IF($BZ$176=4,$CT183,IF($BZ$176=5,$CW183,IF($BZ$176=6,$CZ183,""))))))</f>
        <v/>
      </c>
      <c r="CB183" s="36" t="str">
        <f>IF($BZ$176=1,$CK183,IF($BZ$176=2,$CN183,IF($BZ$176=3,$CQ183,IF($BZ$176=4,$CT183,IF($BZ$176=5,$CW183,IF($BZ$176=6,$CZ183,""))))))</f>
        <v/>
      </c>
      <c r="CC183" s="36" t="str">
        <f t="shared" si="17"/>
        <v/>
      </c>
      <c r="CD183" s="36" t="str">
        <f t="shared" si="18"/>
        <v/>
      </c>
      <c r="CE183" s="36" t="str">
        <f t="shared" si="19"/>
        <v/>
      </c>
      <c r="CF183" s="36" t="str">
        <f t="shared" si="20"/>
        <v/>
      </c>
      <c r="CG183" s="36" t="str">
        <f t="shared" si="21"/>
        <v/>
      </c>
      <c r="CH183" s="36" t="str">
        <f t="shared" si="22"/>
        <v/>
      </c>
      <c r="CK183" s="36">
        <v>0</v>
      </c>
      <c r="CL183" s="36">
        <v>0</v>
      </c>
      <c r="CM183" s="36">
        <v>0</v>
      </c>
      <c r="CN183" s="36">
        <v>0</v>
      </c>
      <c r="CO183" s="36">
        <v>0</v>
      </c>
      <c r="CP183" s="36">
        <v>0</v>
      </c>
      <c r="CQ183" s="36">
        <v>0</v>
      </c>
      <c r="CR183" s="36">
        <v>0</v>
      </c>
      <c r="CS183" s="36">
        <v>0</v>
      </c>
      <c r="CT183" s="36">
        <v>0</v>
      </c>
      <c r="CU183" s="36">
        <v>0</v>
      </c>
      <c r="CV183" s="36">
        <v>0</v>
      </c>
      <c r="CW183" s="36">
        <v>0</v>
      </c>
      <c r="CX183" s="36">
        <v>0</v>
      </c>
      <c r="CY183" s="36">
        <v>0</v>
      </c>
      <c r="CZ183" s="36">
        <v>0</v>
      </c>
      <c r="DA183" s="36">
        <v>0</v>
      </c>
      <c r="DB183" s="36">
        <v>0</v>
      </c>
      <c r="DC183" s="36">
        <v>0</v>
      </c>
      <c r="DD183" s="36">
        <v>0</v>
      </c>
      <c r="DE183" s="36">
        <v>0</v>
      </c>
      <c r="DF183" s="36">
        <v>0</v>
      </c>
      <c r="DG183" s="36">
        <v>0</v>
      </c>
      <c r="DH183" s="36">
        <v>0</v>
      </c>
      <c r="DI183" s="36">
        <v>0</v>
      </c>
      <c r="DJ183" s="36">
        <v>0</v>
      </c>
      <c r="DK183" s="36">
        <v>0</v>
      </c>
      <c r="DL183" s="36">
        <v>0</v>
      </c>
      <c r="DM183" s="36">
        <v>0</v>
      </c>
      <c r="DN183" s="36">
        <v>0</v>
      </c>
      <c r="DO183" s="36">
        <v>0</v>
      </c>
      <c r="DP183" s="36">
        <v>0</v>
      </c>
      <c r="DQ183" s="36">
        <v>0</v>
      </c>
      <c r="DR183" s="36">
        <v>0</v>
      </c>
      <c r="DS183" s="36">
        <v>0</v>
      </c>
      <c r="DT183" s="36">
        <v>0</v>
      </c>
      <c r="DU183" s="36">
        <v>0</v>
      </c>
      <c r="DV183" s="36">
        <v>0</v>
      </c>
      <c r="DW183" s="36">
        <v>0</v>
      </c>
      <c r="DX183" s="36">
        <v>0</v>
      </c>
      <c r="DY183" s="36">
        <v>0</v>
      </c>
      <c r="DZ183" s="36">
        <v>0</v>
      </c>
      <c r="EA183" s="36">
        <v>0</v>
      </c>
      <c r="EB183" s="36">
        <v>0</v>
      </c>
      <c r="EC183" s="36">
        <v>0</v>
      </c>
      <c r="ED183" s="36">
        <v>0</v>
      </c>
      <c r="EE183" s="36">
        <v>0</v>
      </c>
      <c r="EF183" s="36">
        <v>0</v>
      </c>
    </row>
    <row r="184" spans="1:136">
      <c r="BY184" s="36">
        <v>8</v>
      </c>
      <c r="BZ184" s="36" t="str">
        <f t="shared" ref="BZ184:CB188" si="23">IF($BZ$176=1,CK184,IF($BZ$176=2,CN184,IF($BZ$176=3,CQ184,IF($BZ$176=4,CT184,IF($BZ$176=5,CW184,IF($BZ$176=6,CZ184,""))))))</f>
        <v/>
      </c>
      <c r="CA184" s="36" t="str">
        <f t="shared" si="23"/>
        <v/>
      </c>
      <c r="CB184" s="36" t="str">
        <f t="shared" si="23"/>
        <v/>
      </c>
      <c r="CC184" s="36" t="str">
        <f t="shared" si="17"/>
        <v/>
      </c>
      <c r="CD184" s="36" t="str">
        <f t="shared" si="18"/>
        <v/>
      </c>
      <c r="CE184" s="36" t="str">
        <f t="shared" si="19"/>
        <v/>
      </c>
      <c r="CF184" s="36" t="str">
        <f t="shared" si="20"/>
        <v/>
      </c>
      <c r="CG184" s="36" t="str">
        <f t="shared" si="21"/>
        <v/>
      </c>
      <c r="CH184" s="36" t="str">
        <f t="shared" si="22"/>
        <v/>
      </c>
      <c r="CK184" s="36">
        <v>0</v>
      </c>
      <c r="CL184" s="36">
        <v>0</v>
      </c>
      <c r="CM184" s="36">
        <v>0</v>
      </c>
      <c r="CN184" s="36">
        <v>0</v>
      </c>
      <c r="CO184" s="36">
        <v>0</v>
      </c>
      <c r="CP184" s="36">
        <v>0</v>
      </c>
      <c r="CQ184" s="36">
        <v>0</v>
      </c>
      <c r="CR184" s="36">
        <v>0</v>
      </c>
      <c r="CS184" s="36">
        <v>0</v>
      </c>
      <c r="CT184" s="36">
        <v>0</v>
      </c>
      <c r="CU184" s="36">
        <v>0</v>
      </c>
      <c r="CV184" s="36">
        <v>0</v>
      </c>
      <c r="CW184" s="36">
        <v>0</v>
      </c>
      <c r="CX184" s="36">
        <v>0</v>
      </c>
      <c r="CY184" s="36">
        <v>0</v>
      </c>
      <c r="CZ184" s="36">
        <v>0</v>
      </c>
      <c r="DA184" s="36">
        <v>0</v>
      </c>
      <c r="DB184" s="36">
        <v>0</v>
      </c>
      <c r="DC184" s="36">
        <v>0</v>
      </c>
      <c r="DD184" s="36">
        <v>0</v>
      </c>
      <c r="DE184" s="36">
        <v>0</v>
      </c>
      <c r="DF184" s="36">
        <v>0</v>
      </c>
      <c r="DG184" s="36">
        <v>0</v>
      </c>
      <c r="DH184" s="36">
        <v>0</v>
      </c>
      <c r="DI184" s="36">
        <v>0</v>
      </c>
      <c r="DJ184" s="36">
        <v>0</v>
      </c>
      <c r="DK184" s="36">
        <v>0</v>
      </c>
      <c r="DL184" s="36">
        <v>0</v>
      </c>
      <c r="DM184" s="36">
        <v>0</v>
      </c>
      <c r="DN184" s="36">
        <v>0</v>
      </c>
      <c r="DO184" s="36">
        <v>0</v>
      </c>
      <c r="DP184" s="36">
        <v>0</v>
      </c>
      <c r="DQ184" s="36">
        <v>0</v>
      </c>
      <c r="DR184" s="36">
        <v>0</v>
      </c>
      <c r="DS184" s="36">
        <v>0</v>
      </c>
      <c r="DT184" s="36">
        <v>0</v>
      </c>
      <c r="DU184" s="36">
        <v>0</v>
      </c>
      <c r="DV184" s="36">
        <v>0</v>
      </c>
      <c r="DW184" s="36">
        <v>0</v>
      </c>
      <c r="DX184" s="36">
        <v>0</v>
      </c>
      <c r="DY184" s="36">
        <v>0</v>
      </c>
      <c r="DZ184" s="36">
        <v>0</v>
      </c>
      <c r="EA184" s="36">
        <v>0</v>
      </c>
      <c r="EB184" s="36">
        <v>0</v>
      </c>
      <c r="EC184" s="36">
        <v>0</v>
      </c>
      <c r="ED184" s="36">
        <v>0</v>
      </c>
      <c r="EE184" s="36">
        <v>0</v>
      </c>
      <c r="EF184" s="36">
        <v>0</v>
      </c>
    </row>
    <row r="185" spans="1:136">
      <c r="BY185" s="36">
        <v>9</v>
      </c>
      <c r="BZ185" s="36" t="str">
        <f t="shared" si="23"/>
        <v/>
      </c>
      <c r="CA185" s="36" t="str">
        <f t="shared" si="23"/>
        <v/>
      </c>
      <c r="CB185" s="36" t="str">
        <f t="shared" si="23"/>
        <v/>
      </c>
      <c r="CC185" s="36" t="str">
        <f t="shared" si="17"/>
        <v/>
      </c>
      <c r="CD185" s="36" t="str">
        <f t="shared" si="18"/>
        <v/>
      </c>
      <c r="CE185" s="36" t="str">
        <f t="shared" si="19"/>
        <v/>
      </c>
      <c r="CF185" s="36" t="str">
        <f t="shared" si="20"/>
        <v/>
      </c>
      <c r="CG185" s="36" t="str">
        <f t="shared" si="21"/>
        <v/>
      </c>
      <c r="CH185" s="36" t="str">
        <f t="shared" si="22"/>
        <v/>
      </c>
      <c r="CK185" s="36">
        <v>0</v>
      </c>
      <c r="CL185" s="36">
        <v>0</v>
      </c>
      <c r="CM185" s="36">
        <v>0</v>
      </c>
      <c r="CN185" s="36">
        <v>0</v>
      </c>
      <c r="CO185" s="36">
        <v>0</v>
      </c>
      <c r="CP185" s="36">
        <v>0</v>
      </c>
      <c r="CQ185" s="36">
        <v>0</v>
      </c>
      <c r="CR185" s="36">
        <v>0</v>
      </c>
      <c r="CS185" s="36">
        <v>0</v>
      </c>
      <c r="CT185" s="36">
        <v>0</v>
      </c>
      <c r="CU185" s="36">
        <v>0</v>
      </c>
      <c r="CV185" s="36">
        <v>0</v>
      </c>
      <c r="CW185" s="36">
        <v>0</v>
      </c>
      <c r="CX185" s="36">
        <v>0</v>
      </c>
      <c r="CY185" s="36">
        <v>0</v>
      </c>
      <c r="CZ185" s="36">
        <v>0</v>
      </c>
      <c r="DA185" s="36">
        <v>0</v>
      </c>
      <c r="DB185" s="36">
        <v>0</v>
      </c>
      <c r="DC185" s="36">
        <v>0</v>
      </c>
      <c r="DD185" s="36">
        <v>0</v>
      </c>
      <c r="DE185" s="36">
        <v>0</v>
      </c>
      <c r="DF185" s="36">
        <v>0</v>
      </c>
      <c r="DG185" s="36">
        <v>0</v>
      </c>
      <c r="DH185" s="36">
        <v>0</v>
      </c>
      <c r="DI185" s="36">
        <v>0</v>
      </c>
      <c r="DJ185" s="36">
        <v>0</v>
      </c>
      <c r="DK185" s="36">
        <v>0</v>
      </c>
      <c r="DL185" s="36">
        <v>0</v>
      </c>
      <c r="DM185" s="36">
        <v>0</v>
      </c>
      <c r="DN185" s="36">
        <v>0</v>
      </c>
      <c r="DO185" s="36">
        <v>0</v>
      </c>
      <c r="DP185" s="36">
        <v>0</v>
      </c>
      <c r="DQ185" s="36">
        <v>0</v>
      </c>
      <c r="DR185" s="36">
        <v>0</v>
      </c>
      <c r="DS185" s="36">
        <v>0</v>
      </c>
      <c r="DT185" s="36">
        <v>0</v>
      </c>
      <c r="DU185" s="36">
        <v>0</v>
      </c>
      <c r="DV185" s="36">
        <v>0</v>
      </c>
      <c r="DW185" s="36">
        <v>0</v>
      </c>
      <c r="DX185" s="36">
        <v>0</v>
      </c>
      <c r="DY185" s="36">
        <v>0</v>
      </c>
      <c r="DZ185" s="36">
        <v>0</v>
      </c>
      <c r="EA185" s="36">
        <v>0</v>
      </c>
      <c r="EB185" s="36">
        <v>0</v>
      </c>
      <c r="EC185" s="36">
        <v>0</v>
      </c>
      <c r="ED185" s="36">
        <v>0</v>
      </c>
      <c r="EE185" s="36">
        <v>0</v>
      </c>
      <c r="EF185" s="36">
        <v>0</v>
      </c>
    </row>
    <row r="186" spans="1:136">
      <c r="BY186" s="36">
        <v>10</v>
      </c>
      <c r="BZ186" s="36" t="str">
        <f t="shared" si="23"/>
        <v/>
      </c>
      <c r="CA186" s="36" t="str">
        <f t="shared" si="23"/>
        <v/>
      </c>
      <c r="CB186" s="36" t="str">
        <f t="shared" si="23"/>
        <v/>
      </c>
      <c r="CC186" s="36" t="str">
        <f t="shared" si="17"/>
        <v/>
      </c>
      <c r="CD186" s="36" t="str">
        <f t="shared" si="18"/>
        <v/>
      </c>
      <c r="CE186" s="36" t="str">
        <f t="shared" si="19"/>
        <v/>
      </c>
      <c r="CF186" s="36" t="str">
        <f t="shared" si="20"/>
        <v/>
      </c>
      <c r="CG186" s="36" t="str">
        <f t="shared" si="21"/>
        <v/>
      </c>
      <c r="CH186" s="36" t="str">
        <f t="shared" si="22"/>
        <v/>
      </c>
      <c r="CK186" s="36">
        <v>0</v>
      </c>
      <c r="CL186" s="36">
        <v>0</v>
      </c>
      <c r="CM186" s="36">
        <v>0</v>
      </c>
      <c r="CN186" s="36">
        <v>0</v>
      </c>
      <c r="CO186" s="36">
        <v>0</v>
      </c>
      <c r="CP186" s="36">
        <v>0</v>
      </c>
      <c r="CQ186" s="36">
        <v>0</v>
      </c>
      <c r="CR186" s="36">
        <v>0</v>
      </c>
      <c r="CS186" s="36">
        <v>0</v>
      </c>
      <c r="CT186" s="36">
        <v>0</v>
      </c>
      <c r="CU186" s="36">
        <v>0</v>
      </c>
      <c r="CV186" s="36">
        <v>0</v>
      </c>
      <c r="CW186" s="36">
        <v>0</v>
      </c>
      <c r="CX186" s="36">
        <v>0</v>
      </c>
      <c r="CY186" s="36">
        <v>0</v>
      </c>
      <c r="CZ186" s="36">
        <v>0</v>
      </c>
      <c r="DA186" s="36">
        <v>0</v>
      </c>
      <c r="DB186" s="36">
        <v>0</v>
      </c>
      <c r="DC186" s="36">
        <v>0</v>
      </c>
      <c r="DD186" s="36">
        <v>0</v>
      </c>
      <c r="DE186" s="36">
        <v>0</v>
      </c>
      <c r="DF186" s="36">
        <v>0</v>
      </c>
      <c r="DG186" s="36">
        <v>0</v>
      </c>
      <c r="DH186" s="36">
        <v>0</v>
      </c>
      <c r="DI186" s="36">
        <v>0</v>
      </c>
      <c r="DJ186" s="36">
        <v>0</v>
      </c>
      <c r="DK186" s="36">
        <v>0</v>
      </c>
      <c r="DL186" s="36">
        <v>0</v>
      </c>
      <c r="DM186" s="36">
        <v>0</v>
      </c>
      <c r="DN186" s="36">
        <v>0</v>
      </c>
      <c r="DO186" s="36">
        <v>0</v>
      </c>
      <c r="DP186" s="36">
        <v>0</v>
      </c>
      <c r="DQ186" s="36">
        <v>0</v>
      </c>
      <c r="DR186" s="36">
        <v>0</v>
      </c>
      <c r="DS186" s="36">
        <v>0</v>
      </c>
      <c r="DT186" s="36">
        <v>0</v>
      </c>
      <c r="DU186" s="36">
        <v>0</v>
      </c>
      <c r="DV186" s="36">
        <v>0</v>
      </c>
      <c r="DW186" s="36">
        <v>0</v>
      </c>
      <c r="DX186" s="36">
        <v>0</v>
      </c>
      <c r="DY186" s="36">
        <v>0</v>
      </c>
      <c r="DZ186" s="36">
        <v>0</v>
      </c>
      <c r="EA186" s="36">
        <v>0</v>
      </c>
      <c r="EB186" s="36">
        <v>0</v>
      </c>
      <c r="EC186" s="36">
        <v>0</v>
      </c>
      <c r="ED186" s="36">
        <v>0</v>
      </c>
      <c r="EE186" s="36">
        <v>0</v>
      </c>
      <c r="EF186" s="36">
        <v>0</v>
      </c>
    </row>
    <row r="187" spans="1:136">
      <c r="BY187" s="36">
        <v>11</v>
      </c>
      <c r="BZ187" s="36" t="str">
        <f t="shared" si="23"/>
        <v/>
      </c>
      <c r="CA187" s="36" t="str">
        <f t="shared" si="23"/>
        <v/>
      </c>
      <c r="CB187" s="36" t="str">
        <f t="shared" si="23"/>
        <v/>
      </c>
      <c r="CC187" s="36" t="str">
        <f t="shared" si="17"/>
        <v/>
      </c>
      <c r="CD187" s="36" t="str">
        <f t="shared" si="18"/>
        <v/>
      </c>
      <c r="CE187" s="36" t="str">
        <f t="shared" si="19"/>
        <v/>
      </c>
      <c r="CF187" s="36" t="str">
        <f t="shared" si="20"/>
        <v/>
      </c>
      <c r="CG187" s="36" t="str">
        <f t="shared" si="21"/>
        <v/>
      </c>
      <c r="CH187" s="36" t="str">
        <f t="shared" si="22"/>
        <v/>
      </c>
      <c r="CK187" s="36">
        <v>0</v>
      </c>
      <c r="CL187" s="36">
        <v>0</v>
      </c>
      <c r="CM187" s="36">
        <v>0</v>
      </c>
      <c r="CN187" s="36">
        <v>0</v>
      </c>
      <c r="CO187" s="36">
        <v>0</v>
      </c>
      <c r="CP187" s="36">
        <v>0</v>
      </c>
      <c r="CQ187" s="36">
        <v>0</v>
      </c>
      <c r="CR187" s="36">
        <v>0</v>
      </c>
      <c r="CS187" s="36">
        <v>0</v>
      </c>
      <c r="CT187" s="36">
        <v>0</v>
      </c>
      <c r="CU187" s="36">
        <v>0</v>
      </c>
      <c r="CV187" s="36">
        <v>0</v>
      </c>
      <c r="CW187" s="36">
        <v>0</v>
      </c>
      <c r="CX187" s="36">
        <v>0</v>
      </c>
      <c r="CY187" s="36">
        <v>0</v>
      </c>
      <c r="CZ187" s="36">
        <v>0</v>
      </c>
      <c r="DA187" s="36">
        <v>0</v>
      </c>
      <c r="DB187" s="36">
        <v>0</v>
      </c>
      <c r="DC187" s="36">
        <v>0</v>
      </c>
      <c r="DD187" s="36">
        <v>0</v>
      </c>
      <c r="DE187" s="36">
        <v>0</v>
      </c>
      <c r="DF187" s="36">
        <v>0</v>
      </c>
      <c r="DG187" s="36">
        <v>0</v>
      </c>
      <c r="DH187" s="36">
        <v>0</v>
      </c>
      <c r="DI187" s="36">
        <v>0</v>
      </c>
      <c r="DJ187" s="36">
        <v>0</v>
      </c>
      <c r="DK187" s="36">
        <v>0</v>
      </c>
      <c r="DL187" s="36">
        <v>0</v>
      </c>
      <c r="DM187" s="36">
        <v>0</v>
      </c>
      <c r="DN187" s="36">
        <v>0</v>
      </c>
      <c r="DO187" s="36">
        <v>0</v>
      </c>
      <c r="DP187" s="36">
        <v>0</v>
      </c>
      <c r="DQ187" s="36">
        <v>0</v>
      </c>
      <c r="DR187" s="36">
        <v>0</v>
      </c>
      <c r="DS187" s="36">
        <v>0</v>
      </c>
      <c r="DT187" s="36">
        <v>0</v>
      </c>
      <c r="DU187" s="36">
        <v>0</v>
      </c>
      <c r="DV187" s="36">
        <v>0</v>
      </c>
      <c r="DW187" s="36">
        <v>0</v>
      </c>
      <c r="DX187" s="36">
        <v>0</v>
      </c>
      <c r="DY187" s="36">
        <v>0</v>
      </c>
      <c r="DZ187" s="36">
        <v>0</v>
      </c>
      <c r="EA187" s="36">
        <v>0</v>
      </c>
      <c r="EB187" s="36">
        <v>0</v>
      </c>
      <c r="EC187" s="36">
        <v>0</v>
      </c>
      <c r="ED187" s="36">
        <v>0</v>
      </c>
      <c r="EE187" s="36">
        <v>0</v>
      </c>
      <c r="EF187" s="36">
        <v>0</v>
      </c>
    </row>
    <row r="188" spans="1:136">
      <c r="BY188" s="36">
        <v>12</v>
      </c>
      <c r="BZ188" s="36" t="str">
        <f t="shared" si="23"/>
        <v/>
      </c>
      <c r="CA188" s="36" t="str">
        <f t="shared" si="23"/>
        <v/>
      </c>
      <c r="CB188" s="36" t="str">
        <f t="shared" si="23"/>
        <v/>
      </c>
      <c r="CC188" s="36" t="str">
        <f t="shared" si="17"/>
        <v/>
      </c>
      <c r="CD188" s="36" t="str">
        <f t="shared" si="18"/>
        <v/>
      </c>
      <c r="CE188" s="36" t="str">
        <f t="shared" si="19"/>
        <v/>
      </c>
      <c r="CK188" s="36">
        <v>0</v>
      </c>
      <c r="CL188" s="36">
        <v>0</v>
      </c>
      <c r="CM188" s="36">
        <v>0</v>
      </c>
      <c r="CN188" s="36">
        <v>0</v>
      </c>
      <c r="CO188" s="36">
        <v>0</v>
      </c>
      <c r="CP188" s="36">
        <v>0</v>
      </c>
      <c r="CQ188" s="36">
        <v>0</v>
      </c>
      <c r="CR188" s="36">
        <v>0</v>
      </c>
      <c r="CS188" s="36">
        <v>0</v>
      </c>
      <c r="CT188" s="36">
        <v>0</v>
      </c>
      <c r="CU188" s="36">
        <v>0</v>
      </c>
      <c r="CV188" s="36">
        <v>0</v>
      </c>
      <c r="CW188" s="36">
        <v>0</v>
      </c>
      <c r="CX188" s="36">
        <v>0</v>
      </c>
      <c r="CY188" s="36">
        <v>0</v>
      </c>
      <c r="CZ188" s="36">
        <v>0</v>
      </c>
      <c r="DA188" s="36">
        <v>0</v>
      </c>
      <c r="DB188" s="36">
        <v>0</v>
      </c>
      <c r="DC188" s="36">
        <v>0</v>
      </c>
      <c r="DD188" s="36">
        <v>0</v>
      </c>
      <c r="DE188" s="36">
        <v>0</v>
      </c>
      <c r="DF188" s="36">
        <v>0</v>
      </c>
      <c r="DG188" s="36">
        <v>0</v>
      </c>
      <c r="DH188" s="36">
        <v>0</v>
      </c>
      <c r="DI188" s="36">
        <v>0</v>
      </c>
      <c r="DJ188" s="36">
        <v>0</v>
      </c>
      <c r="DK188" s="36">
        <v>0</v>
      </c>
      <c r="DL188" s="36">
        <v>0</v>
      </c>
      <c r="DM188" s="36">
        <v>0</v>
      </c>
      <c r="DN188" s="36">
        <v>0</v>
      </c>
      <c r="DO188" s="36">
        <v>0</v>
      </c>
      <c r="DP188" s="36">
        <v>0</v>
      </c>
      <c r="DQ188" s="36">
        <v>0</v>
      </c>
      <c r="DR188" s="36">
        <v>0</v>
      </c>
      <c r="DS188" s="36">
        <v>0</v>
      </c>
      <c r="DT188" s="36">
        <v>0</v>
      </c>
      <c r="DU188" s="36">
        <v>0</v>
      </c>
      <c r="DV188" s="36">
        <v>0</v>
      </c>
      <c r="DW188" s="36">
        <v>0</v>
      </c>
      <c r="DX188" s="36">
        <v>0</v>
      </c>
      <c r="DY188" s="36">
        <v>0</v>
      </c>
      <c r="DZ188" s="36">
        <v>0</v>
      </c>
      <c r="EA188" s="36">
        <v>0</v>
      </c>
      <c r="EB188" s="36">
        <v>0</v>
      </c>
      <c r="EC188" s="36">
        <v>0</v>
      </c>
      <c r="ED188" s="36">
        <v>0</v>
      </c>
      <c r="EE188" s="36">
        <v>0</v>
      </c>
      <c r="EF188" s="36">
        <v>0</v>
      </c>
    </row>
    <row r="190" spans="1:136">
      <c r="BY190" s="36" t="s">
        <v>96</v>
      </c>
      <c r="BZ190" s="36" t="s">
        <v>113</v>
      </c>
      <c r="CC190" s="36" t="s">
        <v>113</v>
      </c>
      <c r="CF190" s="36" t="s">
        <v>113</v>
      </c>
    </row>
    <row r="191" spans="1:136">
      <c r="BY191" s="36" t="s">
        <v>97</v>
      </c>
      <c r="BZ191" s="36" t="s">
        <v>113</v>
      </c>
      <c r="CC191" s="36" t="s">
        <v>113</v>
      </c>
      <c r="CF191" s="36" t="s">
        <v>113</v>
      </c>
    </row>
    <row r="192" spans="1:136">
      <c r="BY192" s="36" t="s">
        <v>98</v>
      </c>
      <c r="BZ192" s="36" t="s">
        <v>113</v>
      </c>
      <c r="CC192" s="36" t="s">
        <v>113</v>
      </c>
      <c r="CF192" s="36" t="s">
        <v>113</v>
      </c>
    </row>
    <row r="193" spans="77:84">
      <c r="BY193" s="36" t="s">
        <v>99</v>
      </c>
      <c r="BZ193" s="36" t="s">
        <v>113</v>
      </c>
      <c r="CC193" s="36" t="s">
        <v>113</v>
      </c>
      <c r="CF193" s="36" t="s">
        <v>113</v>
      </c>
    </row>
    <row r="194" spans="77:84">
      <c r="BY194" s="36" t="s">
        <v>100</v>
      </c>
      <c r="BZ194" s="36" t="s">
        <v>113</v>
      </c>
      <c r="CC194" s="36" t="s">
        <v>113</v>
      </c>
      <c r="CF194" s="36" t="s">
        <v>113</v>
      </c>
    </row>
    <row r="195" spans="77:84">
      <c r="BY195" s="36" t="s">
        <v>101</v>
      </c>
      <c r="BZ195" s="36" t="s">
        <v>113</v>
      </c>
      <c r="CC195" s="36" t="s">
        <v>113</v>
      </c>
      <c r="CF195" s="36" t="s">
        <v>113</v>
      </c>
    </row>
  </sheetData>
  <mergeCells count="468">
    <mergeCell ref="T57:U57"/>
    <mergeCell ref="AI55:AM55"/>
    <mergeCell ref="AI56:AM57"/>
    <mergeCell ref="A55:B57"/>
    <mergeCell ref="C55:J57"/>
    <mergeCell ref="K55:N57"/>
    <mergeCell ref="O55:P55"/>
    <mergeCell ref="T55:U55"/>
    <mergeCell ref="W55:Y57"/>
    <mergeCell ref="C2:D2"/>
    <mergeCell ref="BA95:BA100"/>
    <mergeCell ref="BB95:BB100"/>
    <mergeCell ref="BC95:BC100"/>
    <mergeCell ref="B95:D100"/>
    <mergeCell ref="E95:E100"/>
    <mergeCell ref="AE95:AI100"/>
    <mergeCell ref="AJ95:AJ100"/>
    <mergeCell ref="T52:U52"/>
    <mergeCell ref="W52:Y54"/>
    <mergeCell ref="Z52:AG54"/>
    <mergeCell ref="AI52:AM54"/>
    <mergeCell ref="AN52:AQ54"/>
    <mergeCell ref="O53:P53"/>
    <mergeCell ref="T53:U53"/>
    <mergeCell ref="O54:P54"/>
    <mergeCell ref="T54:U54"/>
    <mergeCell ref="Z49:AG51"/>
    <mergeCell ref="AI49:AM51"/>
    <mergeCell ref="AN49:AQ51"/>
    <mergeCell ref="O50:P50"/>
    <mergeCell ref="T50:U50"/>
    <mergeCell ref="O51:P51"/>
    <mergeCell ref="T51:U51"/>
    <mergeCell ref="AK95:AK100"/>
    <mergeCell ref="AL95:AL100"/>
    <mergeCell ref="BA89:BA94"/>
    <mergeCell ref="BB89:BB94"/>
    <mergeCell ref="BC89:BC94"/>
    <mergeCell ref="BD89:BD94"/>
    <mergeCell ref="AM93:AM94"/>
    <mergeCell ref="AN93:AN94"/>
    <mergeCell ref="AO93:AO94"/>
    <mergeCell ref="AM89:AO92"/>
    <mergeCell ref="BD95:BD100"/>
    <mergeCell ref="AM99:AM100"/>
    <mergeCell ref="AN99:AN100"/>
    <mergeCell ref="AO99:AO100"/>
    <mergeCell ref="AM95:AO98"/>
    <mergeCell ref="AP95:AP100"/>
    <mergeCell ref="AQ95:AQ100"/>
    <mergeCell ref="AX95:AX100"/>
    <mergeCell ref="AY95:AY100"/>
    <mergeCell ref="AZ95:AZ100"/>
    <mergeCell ref="AP89:AP94"/>
    <mergeCell ref="AQ89:AQ94"/>
    <mergeCell ref="AX89:AX94"/>
    <mergeCell ref="AY89:AY94"/>
    <mergeCell ref="AZ89:AZ94"/>
    <mergeCell ref="BD83:BD88"/>
    <mergeCell ref="AX83:AX88"/>
    <mergeCell ref="AY83:AY88"/>
    <mergeCell ref="AZ83:AZ88"/>
    <mergeCell ref="BA83:BA88"/>
    <mergeCell ref="AY77:AY82"/>
    <mergeCell ref="AZ77:AZ82"/>
    <mergeCell ref="BD71:BD76"/>
    <mergeCell ref="BD77:BD82"/>
    <mergeCell ref="AZ71:AZ76"/>
    <mergeCell ref="BA71:BA76"/>
    <mergeCell ref="BB71:BB76"/>
    <mergeCell ref="BA77:BA82"/>
    <mergeCell ref="BB83:BB88"/>
    <mergeCell ref="BC83:BC88"/>
    <mergeCell ref="BB77:BB82"/>
    <mergeCell ref="BC77:BC82"/>
    <mergeCell ref="AM87:AM88"/>
    <mergeCell ref="AN87:AN88"/>
    <mergeCell ref="AO87:AO88"/>
    <mergeCell ref="AM83:AO86"/>
    <mergeCell ref="AP83:AP88"/>
    <mergeCell ref="BC71:BC76"/>
    <mergeCell ref="AQ71:AQ76"/>
    <mergeCell ref="AX71:AX76"/>
    <mergeCell ref="AY71:AY76"/>
    <mergeCell ref="AQ83:AQ88"/>
    <mergeCell ref="BB65:BB70"/>
    <mergeCell ref="BC65:BC70"/>
    <mergeCell ref="BD65:BD70"/>
    <mergeCell ref="AK65:AK70"/>
    <mergeCell ref="AL65:AL70"/>
    <mergeCell ref="AM65:AO68"/>
    <mergeCell ref="AP65:AP70"/>
    <mergeCell ref="AQ65:AQ70"/>
    <mergeCell ref="AX65:AX70"/>
    <mergeCell ref="BA65:BA70"/>
    <mergeCell ref="AZ65:AZ70"/>
    <mergeCell ref="AS63:AS64"/>
    <mergeCell ref="AT63:AT64"/>
    <mergeCell ref="A65:A100"/>
    <mergeCell ref="B65:D70"/>
    <mergeCell ref="E65:E70"/>
    <mergeCell ref="F65:J70"/>
    <mergeCell ref="AJ65:AJ70"/>
    <mergeCell ref="AY65:AY70"/>
    <mergeCell ref="B71:D76"/>
    <mergeCell ref="E71:E76"/>
    <mergeCell ref="K71:O76"/>
    <mergeCell ref="AJ71:AJ76"/>
    <mergeCell ref="AK71:AK76"/>
    <mergeCell ref="AL71:AL76"/>
    <mergeCell ref="AM69:AM70"/>
    <mergeCell ref="AN69:AN70"/>
    <mergeCell ref="AO69:AO70"/>
    <mergeCell ref="AK77:AK82"/>
    <mergeCell ref="AL77:AL82"/>
    <mergeCell ref="AQ77:AQ82"/>
    <mergeCell ref="AX77:AX82"/>
    <mergeCell ref="B83:D88"/>
    <mergeCell ref="E83:E88"/>
    <mergeCell ref="U83:Y88"/>
    <mergeCell ref="AJ83:AJ88"/>
    <mergeCell ref="AK83:AK88"/>
    <mergeCell ref="AL83:AL88"/>
    <mergeCell ref="B89:D94"/>
    <mergeCell ref="E89:E94"/>
    <mergeCell ref="Z89:AD94"/>
    <mergeCell ref="AJ89:AJ94"/>
    <mergeCell ref="AK89:AK94"/>
    <mergeCell ref="AL89:AL94"/>
    <mergeCell ref="B77:D82"/>
    <mergeCell ref="E77:E82"/>
    <mergeCell ref="P77:T82"/>
    <mergeCell ref="AJ77:AJ82"/>
    <mergeCell ref="A59:AQ59"/>
    <mergeCell ref="A61:A64"/>
    <mergeCell ref="B61:D64"/>
    <mergeCell ref="F61:J64"/>
    <mergeCell ref="K61:O64"/>
    <mergeCell ref="P61:T64"/>
    <mergeCell ref="AM75:AM76"/>
    <mergeCell ref="AN75:AN76"/>
    <mergeCell ref="AO75:AO76"/>
    <mergeCell ref="AM71:AO74"/>
    <mergeCell ref="AP71:AP76"/>
    <mergeCell ref="AM81:AM82"/>
    <mergeCell ref="AN81:AN82"/>
    <mergeCell ref="AO81:AO82"/>
    <mergeCell ref="AM77:AO80"/>
    <mergeCell ref="AP77:AP82"/>
    <mergeCell ref="C52:J54"/>
    <mergeCell ref="K52:N54"/>
    <mergeCell ref="O52:P52"/>
    <mergeCell ref="T48:U48"/>
    <mergeCell ref="C46:J48"/>
    <mergeCell ref="K46:N48"/>
    <mergeCell ref="AQ61:AQ64"/>
    <mergeCell ref="A49:B54"/>
    <mergeCell ref="C49:J51"/>
    <mergeCell ref="K49:N51"/>
    <mergeCell ref="O49:P49"/>
    <mergeCell ref="T49:U49"/>
    <mergeCell ref="U61:Y64"/>
    <mergeCell ref="Z61:AD64"/>
    <mergeCell ref="AE61:AI64"/>
    <mergeCell ref="AJ61:AL64"/>
    <mergeCell ref="AM61:AO64"/>
    <mergeCell ref="AP61:AP64"/>
    <mergeCell ref="W49:Y51"/>
    <mergeCell ref="Z55:AG57"/>
    <mergeCell ref="AN55:AQ57"/>
    <mergeCell ref="O56:P56"/>
    <mergeCell ref="T56:U56"/>
    <mergeCell ref="O57:P57"/>
    <mergeCell ref="A37:B42"/>
    <mergeCell ref="AI37:AM39"/>
    <mergeCell ref="C40:J42"/>
    <mergeCell ref="K40:N42"/>
    <mergeCell ref="O40:P40"/>
    <mergeCell ref="T40:U40"/>
    <mergeCell ref="Z37:AG39"/>
    <mergeCell ref="W40:Y42"/>
    <mergeCell ref="C37:J39"/>
    <mergeCell ref="K37:N39"/>
    <mergeCell ref="O37:P37"/>
    <mergeCell ref="T37:U37"/>
    <mergeCell ref="W37:Y39"/>
    <mergeCell ref="C43:J45"/>
    <mergeCell ref="K43:N45"/>
    <mergeCell ref="O43:P43"/>
    <mergeCell ref="T43:U43"/>
    <mergeCell ref="W43:Y45"/>
    <mergeCell ref="A43:B48"/>
    <mergeCell ref="Z43:AG45"/>
    <mergeCell ref="AI43:AM45"/>
    <mergeCell ref="Z46:AG48"/>
    <mergeCell ref="AI46:AM48"/>
    <mergeCell ref="AN37:AQ39"/>
    <mergeCell ref="O38:P38"/>
    <mergeCell ref="T38:U38"/>
    <mergeCell ref="O39:P39"/>
    <mergeCell ref="T39:U39"/>
    <mergeCell ref="AN46:AQ48"/>
    <mergeCell ref="O47:P47"/>
    <mergeCell ref="T47:U47"/>
    <mergeCell ref="O48:P48"/>
    <mergeCell ref="W46:Y48"/>
    <mergeCell ref="O46:P46"/>
    <mergeCell ref="T46:U46"/>
    <mergeCell ref="Z40:AG42"/>
    <mergeCell ref="AI40:AM42"/>
    <mergeCell ref="AN40:AQ42"/>
    <mergeCell ref="O41:P41"/>
    <mergeCell ref="T41:U41"/>
    <mergeCell ref="O42:P42"/>
    <mergeCell ref="T42:U42"/>
    <mergeCell ref="AN43:AQ45"/>
    <mergeCell ref="O44:P44"/>
    <mergeCell ref="T44:U44"/>
    <mergeCell ref="O45:P45"/>
    <mergeCell ref="T45:U45"/>
    <mergeCell ref="A31:B36"/>
    <mergeCell ref="A30:AQ30"/>
    <mergeCell ref="C31:J33"/>
    <mergeCell ref="K31:N33"/>
    <mergeCell ref="O31:P31"/>
    <mergeCell ref="T31:U31"/>
    <mergeCell ref="W31:Y33"/>
    <mergeCell ref="Z31:AG33"/>
    <mergeCell ref="AI31:AM33"/>
    <mergeCell ref="AN31:AQ33"/>
    <mergeCell ref="C34:J36"/>
    <mergeCell ref="K34:N36"/>
    <mergeCell ref="O34:P34"/>
    <mergeCell ref="T34:U34"/>
    <mergeCell ref="W34:Y36"/>
    <mergeCell ref="O32:P32"/>
    <mergeCell ref="T32:U32"/>
    <mergeCell ref="O33:P33"/>
    <mergeCell ref="T33:U33"/>
    <mergeCell ref="Z21:AG23"/>
    <mergeCell ref="AI21:AM23"/>
    <mergeCell ref="W24:Y26"/>
    <mergeCell ref="Z27:AG29"/>
    <mergeCell ref="Z34:AG36"/>
    <mergeCell ref="AI34:AM36"/>
    <mergeCell ref="AN34:AQ36"/>
    <mergeCell ref="O35:P35"/>
    <mergeCell ref="T35:U35"/>
    <mergeCell ref="O36:P36"/>
    <mergeCell ref="T36:U36"/>
    <mergeCell ref="O28:P28"/>
    <mergeCell ref="T28:U28"/>
    <mergeCell ref="O29:P29"/>
    <mergeCell ref="T29:U29"/>
    <mergeCell ref="T20:U20"/>
    <mergeCell ref="W21:Y23"/>
    <mergeCell ref="A24:B29"/>
    <mergeCell ref="Z24:AG26"/>
    <mergeCell ref="AI24:AM26"/>
    <mergeCell ref="AN24:AQ26"/>
    <mergeCell ref="O25:P25"/>
    <mergeCell ref="T25:U25"/>
    <mergeCell ref="O26:P26"/>
    <mergeCell ref="T26:U26"/>
    <mergeCell ref="C24:J26"/>
    <mergeCell ref="T27:U27"/>
    <mergeCell ref="W27:Y29"/>
    <mergeCell ref="AN27:AQ29"/>
    <mergeCell ref="C27:J29"/>
    <mergeCell ref="K27:N29"/>
    <mergeCell ref="O27:P27"/>
    <mergeCell ref="K24:N26"/>
    <mergeCell ref="O24:P24"/>
    <mergeCell ref="T24:U24"/>
    <mergeCell ref="AI27:AM29"/>
    <mergeCell ref="A18:B23"/>
    <mergeCell ref="Z18:AG20"/>
    <mergeCell ref="AI18:AM20"/>
    <mergeCell ref="AI15:AM17"/>
    <mergeCell ref="C18:J20"/>
    <mergeCell ref="K18:N20"/>
    <mergeCell ref="O18:P18"/>
    <mergeCell ref="T18:U18"/>
    <mergeCell ref="W18:Y20"/>
    <mergeCell ref="AN21:AQ23"/>
    <mergeCell ref="O22:P22"/>
    <mergeCell ref="T22:U22"/>
    <mergeCell ref="O23:P23"/>
    <mergeCell ref="T23:U23"/>
    <mergeCell ref="K15:N17"/>
    <mergeCell ref="O15:P15"/>
    <mergeCell ref="T15:U15"/>
    <mergeCell ref="W15:Y17"/>
    <mergeCell ref="C21:J23"/>
    <mergeCell ref="K21:N23"/>
    <mergeCell ref="O21:P21"/>
    <mergeCell ref="T21:U21"/>
    <mergeCell ref="Z15:AG17"/>
    <mergeCell ref="AN18:AQ20"/>
    <mergeCell ref="O19:P19"/>
    <mergeCell ref="T19:U19"/>
    <mergeCell ref="O20:P20"/>
    <mergeCell ref="A4:B4"/>
    <mergeCell ref="C4:L4"/>
    <mergeCell ref="M4:O4"/>
    <mergeCell ref="P4:Y4"/>
    <mergeCell ref="A5:B5"/>
    <mergeCell ref="M5:O5"/>
    <mergeCell ref="AY112:AY117"/>
    <mergeCell ref="AZ112:AZ117"/>
    <mergeCell ref="BA112:BA117"/>
    <mergeCell ref="C12:J14"/>
    <mergeCell ref="K12:N14"/>
    <mergeCell ref="O12:P12"/>
    <mergeCell ref="T12:U12"/>
    <mergeCell ref="W12:Y14"/>
    <mergeCell ref="AX112:AX117"/>
    <mergeCell ref="U108:Y111"/>
    <mergeCell ref="Z108:AD111"/>
    <mergeCell ref="AE108:AI111"/>
    <mergeCell ref="AJ108:AL111"/>
    <mergeCell ref="AI12:AM14"/>
    <mergeCell ref="AN12:AQ14"/>
    <mergeCell ref="O13:P13"/>
    <mergeCell ref="T13:U13"/>
    <mergeCell ref="O14:P14"/>
    <mergeCell ref="A6:B6"/>
    <mergeCell ref="M6:O6"/>
    <mergeCell ref="A7:B7"/>
    <mergeCell ref="M7:O7"/>
    <mergeCell ref="A9:AQ9"/>
    <mergeCell ref="A11:B11"/>
    <mergeCell ref="C11:J11"/>
    <mergeCell ref="K11:Y11"/>
    <mergeCell ref="Z11:AG11"/>
    <mergeCell ref="AI11:AM11"/>
    <mergeCell ref="AN11:AQ11"/>
    <mergeCell ref="BD124:BD129"/>
    <mergeCell ref="AX124:AX129"/>
    <mergeCell ref="AY124:AY129"/>
    <mergeCell ref="AZ124:AZ129"/>
    <mergeCell ref="A12:B17"/>
    <mergeCell ref="Z12:AG14"/>
    <mergeCell ref="BA118:BA123"/>
    <mergeCell ref="BB118:BB123"/>
    <mergeCell ref="BC118:BC123"/>
    <mergeCell ref="BD118:BD123"/>
    <mergeCell ref="AM122:AM123"/>
    <mergeCell ref="AN122:AN123"/>
    <mergeCell ref="AO122:AO123"/>
    <mergeCell ref="P108:T111"/>
    <mergeCell ref="BB112:BB117"/>
    <mergeCell ref="BC112:BC117"/>
    <mergeCell ref="BD112:BD117"/>
    <mergeCell ref="T14:U14"/>
    <mergeCell ref="AN15:AQ17"/>
    <mergeCell ref="O16:P16"/>
    <mergeCell ref="T16:U16"/>
    <mergeCell ref="O17:P17"/>
    <mergeCell ref="T17:U17"/>
    <mergeCell ref="C15:J17"/>
    <mergeCell ref="BD144:BD149"/>
    <mergeCell ref="AM148:AM149"/>
    <mergeCell ref="AN148:AN149"/>
    <mergeCell ref="AO148:AO149"/>
    <mergeCell ref="AM144:AO147"/>
    <mergeCell ref="AP144:AP149"/>
    <mergeCell ref="AQ144:AQ149"/>
    <mergeCell ref="AX144:AX149"/>
    <mergeCell ref="AL132:AL137"/>
    <mergeCell ref="AM132:AO135"/>
    <mergeCell ref="AY132:AY137"/>
    <mergeCell ref="AZ132:AZ137"/>
    <mergeCell ref="AP132:AP137"/>
    <mergeCell ref="AQ132:AQ137"/>
    <mergeCell ref="AX132:AX137"/>
    <mergeCell ref="BA144:BA149"/>
    <mergeCell ref="BB144:BB149"/>
    <mergeCell ref="BC144:BC149"/>
    <mergeCell ref="AZ144:AZ149"/>
    <mergeCell ref="BA132:BA137"/>
    <mergeCell ref="BB132:BB137"/>
    <mergeCell ref="BC132:BC137"/>
    <mergeCell ref="A106:AQ106"/>
    <mergeCell ref="A108:A111"/>
    <mergeCell ref="B108:D111"/>
    <mergeCell ref="F108:J111"/>
    <mergeCell ref="K108:O111"/>
    <mergeCell ref="B144:D149"/>
    <mergeCell ref="E144:E149"/>
    <mergeCell ref="AE144:AI149"/>
    <mergeCell ref="AJ144:AJ149"/>
    <mergeCell ref="AK144:AK149"/>
    <mergeCell ref="AL144:AL149"/>
    <mergeCell ref="AN142:AN143"/>
    <mergeCell ref="AO142:AO143"/>
    <mergeCell ref="B124:D129"/>
    <mergeCell ref="E124:E129"/>
    <mergeCell ref="P124:T129"/>
    <mergeCell ref="AJ124:AJ129"/>
    <mergeCell ref="AK124:AK129"/>
    <mergeCell ref="AL124:AL129"/>
    <mergeCell ref="AM124:AO127"/>
    <mergeCell ref="AS110:AS111"/>
    <mergeCell ref="AT110:AT111"/>
    <mergeCell ref="A112:A149"/>
    <mergeCell ref="B112:D117"/>
    <mergeCell ref="E112:E117"/>
    <mergeCell ref="F112:J117"/>
    <mergeCell ref="AJ112:AJ117"/>
    <mergeCell ref="AY144:AY149"/>
    <mergeCell ref="AY118:AY123"/>
    <mergeCell ref="AK112:AK117"/>
    <mergeCell ref="AL112:AL117"/>
    <mergeCell ref="AM112:AO115"/>
    <mergeCell ref="AP112:AP117"/>
    <mergeCell ref="AQ112:AQ117"/>
    <mergeCell ref="AM116:AM117"/>
    <mergeCell ref="AN116:AN117"/>
    <mergeCell ref="AO116:AO117"/>
    <mergeCell ref="AM108:AO111"/>
    <mergeCell ref="AP108:AP111"/>
    <mergeCell ref="AQ108:AQ111"/>
    <mergeCell ref="AZ118:AZ123"/>
    <mergeCell ref="B132:D137"/>
    <mergeCell ref="E132:E137"/>
    <mergeCell ref="U132:Y137"/>
    <mergeCell ref="AJ132:AJ137"/>
    <mergeCell ref="AK132:AK137"/>
    <mergeCell ref="AM128:AM129"/>
    <mergeCell ref="AN128:AN129"/>
    <mergeCell ref="AO128:AO129"/>
    <mergeCell ref="AP124:AP129"/>
    <mergeCell ref="AQ124:AQ129"/>
    <mergeCell ref="AM118:AO121"/>
    <mergeCell ref="AP118:AP123"/>
    <mergeCell ref="AQ118:AQ123"/>
    <mergeCell ref="B118:D123"/>
    <mergeCell ref="E118:E123"/>
    <mergeCell ref="K118:O123"/>
    <mergeCell ref="AJ118:AJ123"/>
    <mergeCell ref="AK118:AK123"/>
    <mergeCell ref="AL118:AL123"/>
    <mergeCell ref="AX118:AX123"/>
    <mergeCell ref="BA124:BA129"/>
    <mergeCell ref="BB124:BB129"/>
    <mergeCell ref="BC124:BC129"/>
    <mergeCell ref="BD132:BD137"/>
    <mergeCell ref="AM136:AM137"/>
    <mergeCell ref="AN136:AN137"/>
    <mergeCell ref="AO136:AO137"/>
    <mergeCell ref="B138:D143"/>
    <mergeCell ref="E138:E143"/>
    <mergeCell ref="Z138:AD143"/>
    <mergeCell ref="AJ138:AJ143"/>
    <mergeCell ref="AK138:AK143"/>
    <mergeCell ref="AL138:AL143"/>
    <mergeCell ref="BA138:BA143"/>
    <mergeCell ref="BB138:BB143"/>
    <mergeCell ref="BC138:BC143"/>
    <mergeCell ref="BD138:BD143"/>
    <mergeCell ref="AM142:AM143"/>
    <mergeCell ref="AM138:AO141"/>
    <mergeCell ref="AP138:AP143"/>
    <mergeCell ref="AQ138:AQ143"/>
    <mergeCell ref="AX138:AX143"/>
    <mergeCell ref="AY138:AY143"/>
    <mergeCell ref="AZ138:AZ143"/>
  </mergeCells>
  <phoneticPr fontId="2"/>
  <conditionalFormatting sqref="F74:F76 J74:J76 F80:F82 F86:F88 J86:K88 F92:F94 J92:J94 P92:P94 T92:T94 K98:K100 O98:P100 T98:U100 Y98:Z100 AD98:AD100">
    <cfRule type="cellIs" dxfId="11" priority="12" stopIfTrue="1" operator="equal">
      <formula>0</formula>
    </cfRule>
  </conditionalFormatting>
  <conditionalFormatting sqref="F121:F123 J121:J123 F127:F131 F135:F137 J135:K137 F141:F143 J141:J143 P141:P143 T141:T143 K147:K149 O147:P149 T147:U149 Y147:Z149 AD147:AD149">
    <cfRule type="cellIs" dxfId="10" priority="3" stopIfTrue="1" operator="equal">
      <formula>0</formula>
    </cfRule>
  </conditionalFormatting>
  <conditionalFormatting sqref="F103:U103 W103 Y103 F175:U175 W175 Y175">
    <cfRule type="cellIs" dxfId="9" priority="11" stopIfTrue="1" operator="greaterThan">
      <formula>0</formula>
    </cfRule>
  </conditionalFormatting>
  <conditionalFormatting sqref="F152:U152 W152 Y152">
    <cfRule type="cellIs" dxfId="8" priority="6" stopIfTrue="1" operator="greaterThan">
      <formula>0</formula>
    </cfRule>
  </conditionalFormatting>
  <conditionalFormatting sqref="J80:K82 O80:O82">
    <cfRule type="cellIs" dxfId="7" priority="7" stopIfTrue="1" operator="equal">
      <formula>0</formula>
    </cfRule>
  </conditionalFormatting>
  <conditionalFormatting sqref="J127:K131 O127:O131">
    <cfRule type="cellIs" dxfId="6" priority="1" stopIfTrue="1" operator="equal">
      <formula>0</formula>
    </cfRule>
  </conditionalFormatting>
  <conditionalFormatting sqref="O86:P88">
    <cfRule type="cellIs" dxfId="5" priority="8" stopIfTrue="1" operator="equal">
      <formula>0</formula>
    </cfRule>
  </conditionalFormatting>
  <conditionalFormatting sqref="O135:P137">
    <cfRule type="cellIs" dxfId="4" priority="2" stopIfTrue="1" operator="equal">
      <formula>0</formula>
    </cfRule>
  </conditionalFormatting>
  <conditionalFormatting sqref="AS65 AS71 AS77 AS83 AS89 AS95">
    <cfRule type="cellIs" dxfId="3" priority="9" stopIfTrue="1" operator="notEqual">
      <formula>3</formula>
    </cfRule>
  </conditionalFormatting>
  <conditionalFormatting sqref="AS112 AS118 AS124 AS132 AS138 AS144">
    <cfRule type="cellIs" dxfId="2" priority="4" stopIfTrue="1" operator="notEqual">
      <formula>3</formula>
    </cfRule>
  </conditionalFormatting>
  <conditionalFormatting sqref="AT65 AT71 AT77 AT83 AT89 AT95">
    <cfRule type="cellIs" dxfId="1" priority="10" stopIfTrue="1" operator="notEqual">
      <formula>0</formula>
    </cfRule>
  </conditionalFormatting>
  <conditionalFormatting sqref="AT112 AT118 AT124 AT132 AT138 AT144">
    <cfRule type="cellIs" dxfId="0" priority="5" stopIfTrue="1" operator="notEqual">
      <formula>0</formula>
    </cfRule>
  </conditionalFormatting>
  <pageMargins left="0.39370078740157483" right="0.19685039370078741" top="0.39370078740157483" bottom="0.27559055118110237" header="0.51181102362204722" footer="0.19685039370078741"/>
  <pageSetup paperSize="9" scale="82" orientation="portrait" horizontalDpi="4294967293" r:id="rId1"/>
  <headerFooter alignWithMargins="0"/>
  <rowBreaks count="2" manualBreakCount="2">
    <brk id="58" max="42" man="1"/>
    <brk id="100" max="42" man="1"/>
  </rowBreaks>
  <colBreaks count="1" manualBreakCount="1">
    <brk id="4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表紙 ゴールド</vt:lpstr>
      <vt:lpstr>参加チーム一覧ゴールド</vt:lpstr>
      <vt:lpstr>4・10結果</vt:lpstr>
      <vt:lpstr>'4・10結果'!Print_Area</vt:lpstr>
      <vt:lpstr>参加チーム一覧ゴールド!Print_Area</vt:lpstr>
      <vt:lpstr>'表紙 ゴールド'!Print_Area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照博</dc:creator>
  <cp:lastModifiedBy>teruoyaji-19610158@outlook.jp</cp:lastModifiedBy>
  <cp:lastPrinted>2024-05-28T06:04:30Z</cp:lastPrinted>
  <dcterms:created xsi:type="dcterms:W3CDTF">2023-05-10T14:40:14Z</dcterms:created>
  <dcterms:modified xsi:type="dcterms:W3CDTF">2024-06-04T14:33:52Z</dcterms:modified>
</cp:coreProperties>
</file>