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そふとばれー\ソフトバレー1\01県資料抜粋\2023年度\ビーチソフトバレー\"/>
    </mc:Choice>
  </mc:AlternateContent>
  <xr:revisionPtr revIDLastSave="0" documentId="8_{2A4F7677-91F8-4EBC-A674-34D86BE94CB2}" xr6:coauthVersionLast="47" xr6:coauthVersionMax="47" xr10:uidLastSave="{00000000-0000-0000-0000-000000000000}"/>
  <bookViews>
    <workbookView xWindow="-108" yWindow="-108" windowWidth="23256" windowHeight="12456" xr2:uid="{6096C012-7A07-4D76-9FBB-FDBC8F53AEBE}"/>
  </bookViews>
  <sheets>
    <sheet name="記録用" sheetId="1" r:id="rId1"/>
  </sheets>
  <definedNames>
    <definedName name="_xlnm.Print_Area" localSheetId="0">記録用!$A$1:$AQ$99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6" i="1" l="1"/>
  <c r="O78" i="1" s="1"/>
  <c r="K76" i="1"/>
  <c r="BZ127" i="1"/>
  <c r="CE139" i="1" s="1"/>
  <c r="S102" i="1"/>
  <c r="S126" i="1" s="1"/>
  <c r="Q102" i="1"/>
  <c r="Q126" i="1" s="1"/>
  <c r="N102" i="1"/>
  <c r="N126" i="1" s="1"/>
  <c r="L102" i="1"/>
  <c r="L126" i="1" s="1"/>
  <c r="I102" i="1"/>
  <c r="I126" i="1" s="1"/>
  <c r="G102" i="1"/>
  <c r="G126" i="1" s="1"/>
  <c r="AB94" i="1"/>
  <c r="W94" i="1"/>
  <c r="R94" i="1"/>
  <c r="M94" i="1"/>
  <c r="H94" i="1"/>
  <c r="AI93" i="1"/>
  <c r="AH93" i="1" s="1"/>
  <c r="AE93" i="1"/>
  <c r="AD99" i="1" s="1"/>
  <c r="U93" i="1"/>
  <c r="K93" i="1"/>
  <c r="L93" i="1" s="1"/>
  <c r="AI92" i="1"/>
  <c r="Z98" i="1" s="1"/>
  <c r="AA98" i="1" s="1"/>
  <c r="AH92" i="1"/>
  <c r="AF92" i="1"/>
  <c r="AE92" i="1"/>
  <c r="AD98" i="1" s="1"/>
  <c r="U92" i="1"/>
  <c r="T92" i="1"/>
  <c r="AI91" i="1"/>
  <c r="Z97" i="1" s="1"/>
  <c r="AE91" i="1"/>
  <c r="W88" i="1"/>
  <c r="R88" i="1"/>
  <c r="H88" i="1"/>
  <c r="AI87" i="1"/>
  <c r="AH87" i="1" s="1"/>
  <c r="AE87" i="1"/>
  <c r="Y99" i="1" s="1"/>
  <c r="AD87" i="1"/>
  <c r="AC87" i="1" s="1"/>
  <c r="AA87" i="1"/>
  <c r="Z87" i="1"/>
  <c r="J87" i="1"/>
  <c r="AI86" i="1"/>
  <c r="AE86" i="1"/>
  <c r="Y98" i="1" s="1"/>
  <c r="AD86" i="1"/>
  <c r="AC86" i="1" s="1"/>
  <c r="Z86" i="1"/>
  <c r="T86" i="1"/>
  <c r="S86" i="1" s="1"/>
  <c r="P86" i="1"/>
  <c r="Q86" i="1" s="1"/>
  <c r="F86" i="1"/>
  <c r="AI85" i="1"/>
  <c r="U97" i="1" s="1"/>
  <c r="AE85" i="1"/>
  <c r="Y97" i="1" s="1"/>
  <c r="X97" i="1" s="1"/>
  <c r="AD85" i="1"/>
  <c r="Z85" i="1"/>
  <c r="Y91" i="1" s="1"/>
  <c r="R82" i="1"/>
  <c r="M82" i="1"/>
  <c r="H82" i="1"/>
  <c r="B82" i="1"/>
  <c r="U60" i="1" s="1"/>
  <c r="AI81" i="1"/>
  <c r="P99" i="1" s="1"/>
  <c r="Q99" i="1" s="1"/>
  <c r="AH81" i="1"/>
  <c r="AF81" i="1"/>
  <c r="AE81" i="1"/>
  <c r="T99" i="1" s="1"/>
  <c r="AD81" i="1"/>
  <c r="P93" i="1" s="1"/>
  <c r="Z81" i="1"/>
  <c r="T93" i="1" s="1"/>
  <c r="S93" i="1" s="1"/>
  <c r="Y81" i="1"/>
  <c r="X81" i="1"/>
  <c r="V81" i="1"/>
  <c r="U81" i="1"/>
  <c r="O93" i="1" s="1"/>
  <c r="M81" i="1"/>
  <c r="AI80" i="1"/>
  <c r="AE80" i="1"/>
  <c r="AD80" i="1"/>
  <c r="P92" i="1" s="1"/>
  <c r="Q92" i="1" s="1"/>
  <c r="Z80" i="1"/>
  <c r="Y80" i="1"/>
  <c r="U80" i="1"/>
  <c r="O92" i="1" s="1"/>
  <c r="M80" i="1"/>
  <c r="K80" i="1"/>
  <c r="AI79" i="1"/>
  <c r="P97" i="1" s="1"/>
  <c r="AE79" i="1"/>
  <c r="AD79" i="1"/>
  <c r="P91" i="1" s="1"/>
  <c r="Z79" i="1"/>
  <c r="T91" i="1" s="1"/>
  <c r="Y79" i="1"/>
  <c r="P85" i="1" s="1"/>
  <c r="U79" i="1"/>
  <c r="O79" i="1"/>
  <c r="M79" i="1"/>
  <c r="F79" i="1"/>
  <c r="N76" i="1"/>
  <c r="M76" i="1"/>
  <c r="L76" i="1"/>
  <c r="H76" i="1"/>
  <c r="AI75" i="1"/>
  <c r="K99" i="1" s="1"/>
  <c r="L99" i="1" s="1"/>
  <c r="AE75" i="1"/>
  <c r="O99" i="1" s="1"/>
  <c r="AD75" i="1"/>
  <c r="Z75" i="1"/>
  <c r="J99" i="1" s="1"/>
  <c r="Y75" i="1"/>
  <c r="K87" i="1" s="1"/>
  <c r="L87" i="1" s="1"/>
  <c r="U75" i="1"/>
  <c r="O87" i="1" s="1"/>
  <c r="T75" i="1"/>
  <c r="Q75" i="1"/>
  <c r="L81" i="1" s="1"/>
  <c r="P75" i="1"/>
  <c r="O81" i="1" s="1"/>
  <c r="AI74" i="1"/>
  <c r="AH74" i="1"/>
  <c r="AE74" i="1"/>
  <c r="O98" i="1" s="1"/>
  <c r="AD74" i="1"/>
  <c r="F98" i="1" s="1"/>
  <c r="AA74" i="1"/>
  <c r="Z74" i="1"/>
  <c r="J98" i="1" s="1"/>
  <c r="I98" i="1" s="1"/>
  <c r="Y74" i="1"/>
  <c r="X74" i="1"/>
  <c r="U74" i="1"/>
  <c r="O86" i="1" s="1"/>
  <c r="T74" i="1"/>
  <c r="S74" i="1" s="1"/>
  <c r="N80" i="1" s="1"/>
  <c r="Q74" i="1"/>
  <c r="L80" i="1" s="1"/>
  <c r="P74" i="1"/>
  <c r="O80" i="1" s="1"/>
  <c r="F74" i="1"/>
  <c r="AI73" i="1"/>
  <c r="K97" i="1" s="1"/>
  <c r="AE73" i="1"/>
  <c r="O97" i="1" s="1"/>
  <c r="N97" i="1" s="1"/>
  <c r="AD73" i="1"/>
  <c r="Z73" i="1"/>
  <c r="Y73" i="1"/>
  <c r="K85" i="1" s="1"/>
  <c r="U73" i="1"/>
  <c r="O85" i="1" s="1"/>
  <c r="T73" i="1"/>
  <c r="P73" i="1"/>
  <c r="H70" i="1"/>
  <c r="AI69" i="1"/>
  <c r="AH69" i="1"/>
  <c r="AF69" i="1"/>
  <c r="AE69" i="1"/>
  <c r="AD69" i="1"/>
  <c r="F93" i="1" s="1"/>
  <c r="Z69" i="1"/>
  <c r="J93" i="1" s="1"/>
  <c r="I93" i="1" s="1"/>
  <c r="Y69" i="1"/>
  <c r="F87" i="1" s="1"/>
  <c r="G87" i="1" s="1"/>
  <c r="X69" i="1"/>
  <c r="V69" i="1"/>
  <c r="U69" i="1"/>
  <c r="T69" i="1"/>
  <c r="F81" i="1" s="1"/>
  <c r="P69" i="1"/>
  <c r="O69" i="1"/>
  <c r="F75" i="1" s="1"/>
  <c r="G75" i="1" s="1"/>
  <c r="N69" i="1"/>
  <c r="L69" i="1"/>
  <c r="K69" i="1"/>
  <c r="J75" i="1" s="1"/>
  <c r="AI68" i="1"/>
  <c r="AH68" i="1"/>
  <c r="AE68" i="1"/>
  <c r="AF68" i="1" s="1"/>
  <c r="AD68" i="1"/>
  <c r="Z68" i="1"/>
  <c r="J92" i="1" s="1"/>
  <c r="Y68" i="1"/>
  <c r="X68" i="1"/>
  <c r="U68" i="1"/>
  <c r="V68" i="1" s="1"/>
  <c r="T68" i="1"/>
  <c r="P68" i="1"/>
  <c r="J80" i="1" s="1"/>
  <c r="O68" i="1"/>
  <c r="N68" i="1"/>
  <c r="K68" i="1"/>
  <c r="L68" i="1" s="1"/>
  <c r="AI67" i="1"/>
  <c r="AE67" i="1"/>
  <c r="J97" i="1" s="1"/>
  <c r="AD67" i="1"/>
  <c r="F91" i="1" s="1"/>
  <c r="Z67" i="1"/>
  <c r="Y67" i="1"/>
  <c r="U67" i="1"/>
  <c r="T67" i="1"/>
  <c r="P67" i="1"/>
  <c r="O67" i="1"/>
  <c r="K67" i="1"/>
  <c r="S56" i="1"/>
  <c r="Q56" i="1"/>
  <c r="S55" i="1"/>
  <c r="Q55" i="1"/>
  <c r="AI54" i="1"/>
  <c r="Z54" i="1"/>
  <c r="S54" i="1"/>
  <c r="W54" i="1" s="1"/>
  <c r="Q54" i="1"/>
  <c r="K54" i="1" s="1"/>
  <c r="C54" i="1"/>
  <c r="S53" i="1"/>
  <c r="Q53" i="1"/>
  <c r="S52" i="1"/>
  <c r="W51" i="1" s="1"/>
  <c r="Q52" i="1"/>
  <c r="AI51" i="1"/>
  <c r="Z51" i="1"/>
  <c r="S51" i="1"/>
  <c r="Q51" i="1"/>
  <c r="C51" i="1"/>
  <c r="S50" i="1"/>
  <c r="Q50" i="1"/>
  <c r="S49" i="1"/>
  <c r="Q49" i="1"/>
  <c r="AI48" i="1"/>
  <c r="Z48" i="1"/>
  <c r="S48" i="1"/>
  <c r="W48" i="1" s="1"/>
  <c r="Q48" i="1"/>
  <c r="K48" i="1" s="1"/>
  <c r="C48" i="1"/>
  <c r="S47" i="1"/>
  <c r="Q47" i="1"/>
  <c r="S46" i="1"/>
  <c r="Q46" i="1"/>
  <c r="AI45" i="1"/>
  <c r="S45" i="1"/>
  <c r="W45" i="1" s="1"/>
  <c r="Q45" i="1"/>
  <c r="S44" i="1"/>
  <c r="Q44" i="1"/>
  <c r="S43" i="1"/>
  <c r="W42" i="1" s="1"/>
  <c r="Q43" i="1"/>
  <c r="K42" i="1" s="1"/>
  <c r="S42" i="1"/>
  <c r="Q42" i="1"/>
  <c r="S41" i="1"/>
  <c r="Q41" i="1"/>
  <c r="K39" i="1" s="1"/>
  <c r="S40" i="1"/>
  <c r="Q40" i="1"/>
  <c r="S39" i="1"/>
  <c r="W39" i="1" s="1"/>
  <c r="Q39" i="1"/>
  <c r="C39" i="1"/>
  <c r="S38" i="1"/>
  <c r="Q38" i="1"/>
  <c r="S37" i="1"/>
  <c r="Q37" i="1"/>
  <c r="AI36" i="1"/>
  <c r="S36" i="1"/>
  <c r="W36" i="1" s="1"/>
  <c r="Q36" i="1"/>
  <c r="S35" i="1"/>
  <c r="Q35" i="1"/>
  <c r="K33" i="1" s="1"/>
  <c r="S34" i="1"/>
  <c r="Q34" i="1"/>
  <c r="AI33" i="1"/>
  <c r="Z33" i="1"/>
  <c r="S33" i="1"/>
  <c r="Q33" i="1"/>
  <c r="S32" i="1"/>
  <c r="Q32" i="1"/>
  <c r="S31" i="1"/>
  <c r="Q31" i="1"/>
  <c r="AI30" i="1"/>
  <c r="S30" i="1"/>
  <c r="W30" i="1" s="1"/>
  <c r="Q30" i="1"/>
  <c r="K30" i="1" s="1"/>
  <c r="C30" i="1"/>
  <c r="S29" i="1"/>
  <c r="Q29" i="1"/>
  <c r="S28" i="1"/>
  <c r="Q28" i="1"/>
  <c r="Z27" i="1"/>
  <c r="S27" i="1"/>
  <c r="W27" i="1" s="1"/>
  <c r="Q27" i="1"/>
  <c r="K27" i="1"/>
  <c r="S26" i="1"/>
  <c r="Q26" i="1"/>
  <c r="S25" i="1"/>
  <c r="Q25" i="1"/>
  <c r="AI24" i="1"/>
  <c r="W24" i="1"/>
  <c r="S24" i="1"/>
  <c r="Q24" i="1"/>
  <c r="K24" i="1" s="1"/>
  <c r="C24" i="1"/>
  <c r="S23" i="1"/>
  <c r="W21" i="1" s="1"/>
  <c r="Q23" i="1"/>
  <c r="S22" i="1"/>
  <c r="Q22" i="1"/>
  <c r="S21" i="1"/>
  <c r="Q21" i="1"/>
  <c r="K21" i="1" s="1"/>
  <c r="S20" i="1"/>
  <c r="W18" i="1" s="1"/>
  <c r="Q20" i="1"/>
  <c r="S19" i="1"/>
  <c r="Q19" i="1"/>
  <c r="AI18" i="1"/>
  <c r="Z18" i="1"/>
  <c r="S18" i="1"/>
  <c r="Q18" i="1"/>
  <c r="K18" i="1"/>
  <c r="S17" i="1"/>
  <c r="Q17" i="1"/>
  <c r="S16" i="1"/>
  <c r="Q16" i="1"/>
  <c r="S15" i="1"/>
  <c r="W15" i="1" s="1"/>
  <c r="Q15" i="1"/>
  <c r="K15" i="1" s="1"/>
  <c r="V14" i="1"/>
  <c r="S14" i="1"/>
  <c r="Q14" i="1"/>
  <c r="V13" i="1"/>
  <c r="S13" i="1"/>
  <c r="Q13" i="1"/>
  <c r="S12" i="1"/>
  <c r="W12" i="1" s="1"/>
  <c r="Q12" i="1"/>
  <c r="K12" i="1"/>
  <c r="C12" i="1"/>
  <c r="P7" i="1"/>
  <c r="C7" i="1"/>
  <c r="P6" i="1"/>
  <c r="AI27" i="1" s="1"/>
  <c r="C6" i="1"/>
  <c r="C36" i="1" s="1"/>
  <c r="P5" i="1"/>
  <c r="Z30" i="1" s="1"/>
  <c r="C5" i="1"/>
  <c r="B64" i="1" s="1"/>
  <c r="F60" i="1" s="1"/>
  <c r="L85" i="1" l="1"/>
  <c r="K77" i="1"/>
  <c r="K51" i="1"/>
  <c r="S91" i="1"/>
  <c r="U102" i="1"/>
  <c r="U126" i="1" s="1"/>
  <c r="M102" i="1"/>
  <c r="M126" i="1" s="1"/>
  <c r="S73" i="1"/>
  <c r="N79" i="1" s="1"/>
  <c r="AC73" i="1"/>
  <c r="AA79" i="1"/>
  <c r="Z76" i="1" s="1"/>
  <c r="AC79" i="1"/>
  <c r="AD76" i="1" s="1"/>
  <c r="V73" i="1"/>
  <c r="X73" i="1"/>
  <c r="AF73" i="1"/>
  <c r="Y102" i="1"/>
  <c r="Y126" i="1" s="1"/>
  <c r="Q67" i="1"/>
  <c r="J79" i="1"/>
  <c r="T98" i="1"/>
  <c r="Y92" i="1"/>
  <c r="X92" i="1" s="1"/>
  <c r="AI39" i="1"/>
  <c r="AI15" i="1"/>
  <c r="C18" i="1"/>
  <c r="AI21" i="1"/>
  <c r="W33" i="1"/>
  <c r="K36" i="1"/>
  <c r="AI42" i="1"/>
  <c r="Z45" i="1"/>
  <c r="F73" i="1"/>
  <c r="N67" i="1"/>
  <c r="O64" i="1" s="1"/>
  <c r="I75" i="1"/>
  <c r="B70" i="1"/>
  <c r="K60" i="1" s="1"/>
  <c r="G98" i="1"/>
  <c r="N87" i="1"/>
  <c r="T85" i="1"/>
  <c r="S85" i="1" s="1"/>
  <c r="X79" i="1"/>
  <c r="P102" i="1"/>
  <c r="P126" i="1" s="1"/>
  <c r="V79" i="1"/>
  <c r="U76" i="1" s="1"/>
  <c r="AA85" i="1"/>
  <c r="Z82" i="1" s="1"/>
  <c r="S92" i="1"/>
  <c r="B94" i="1"/>
  <c r="AE60" i="1" s="1"/>
  <c r="AF80" i="1"/>
  <c r="W102" i="1"/>
  <c r="W126" i="1" s="1"/>
  <c r="AD97" i="1"/>
  <c r="AC97" i="1" s="1"/>
  <c r="AH91" i="1"/>
  <c r="AI88" i="1" s="1"/>
  <c r="AF91" i="1"/>
  <c r="AE88" i="1" s="1"/>
  <c r="N93" i="1"/>
  <c r="Z15" i="1"/>
  <c r="Z36" i="1"/>
  <c r="C42" i="1"/>
  <c r="G93" i="1"/>
  <c r="T70" i="1"/>
  <c r="Q73" i="1"/>
  <c r="K79" i="1"/>
  <c r="AF74" i="1"/>
  <c r="AE70" i="1" s="1"/>
  <c r="K98" i="1"/>
  <c r="L98" i="1" s="1"/>
  <c r="AA75" i="1"/>
  <c r="AH80" i="1"/>
  <c r="P98" i="1"/>
  <c r="Q98" i="1" s="1"/>
  <c r="V97" i="1"/>
  <c r="T87" i="1"/>
  <c r="AC98" i="1"/>
  <c r="S67" i="1"/>
  <c r="T64" i="1" s="1"/>
  <c r="F92" i="1"/>
  <c r="G92" i="1" s="1"/>
  <c r="AC68" i="1"/>
  <c r="S69" i="1"/>
  <c r="Q69" i="1"/>
  <c r="L97" i="1"/>
  <c r="AC75" i="1"/>
  <c r="F99" i="1"/>
  <c r="G99" i="1" s="1"/>
  <c r="P87" i="1"/>
  <c r="Q87" i="1" s="1"/>
  <c r="N92" i="1"/>
  <c r="AC81" i="1"/>
  <c r="AA81" i="1"/>
  <c r="V93" i="1"/>
  <c r="AC85" i="1"/>
  <c r="AD82" i="1" s="1"/>
  <c r="AD84" i="1" s="1"/>
  <c r="U91" i="1"/>
  <c r="C33" i="1"/>
  <c r="K45" i="1"/>
  <c r="X67" i="1"/>
  <c r="Y64" i="1" s="1"/>
  <c r="F85" i="1"/>
  <c r="G81" i="1"/>
  <c r="V74" i="1"/>
  <c r="U70" i="1" s="1"/>
  <c r="K86" i="1"/>
  <c r="L86" i="1" s="1"/>
  <c r="K82" i="1" s="1"/>
  <c r="N99" i="1"/>
  <c r="V80" i="1"/>
  <c r="J81" i="1"/>
  <c r="I81" i="1" s="1"/>
  <c r="Q93" i="1"/>
  <c r="AF86" i="1"/>
  <c r="B88" i="1"/>
  <c r="Z60" i="1" s="1"/>
  <c r="C21" i="1"/>
  <c r="Z12" i="1"/>
  <c r="C15" i="1"/>
  <c r="Z39" i="1"/>
  <c r="AA67" i="1"/>
  <c r="T102" i="1"/>
  <c r="T126" i="1" s="1"/>
  <c r="J91" i="1"/>
  <c r="I91" i="1" s="1"/>
  <c r="K102" i="1"/>
  <c r="K126" i="1" s="1"/>
  <c r="T97" i="1"/>
  <c r="S97" i="1" s="1"/>
  <c r="AH79" i="1"/>
  <c r="AF79" i="1"/>
  <c r="AE76" i="1" s="1"/>
  <c r="X80" i="1"/>
  <c r="S99" i="1"/>
  <c r="N85" i="1"/>
  <c r="J86" i="1"/>
  <c r="I86" i="1" s="1"/>
  <c r="AH86" i="1"/>
  <c r="U98" i="1"/>
  <c r="V98" i="1" s="1"/>
  <c r="K92" i="1"/>
  <c r="L92" i="1" s="1"/>
  <c r="K91" i="1"/>
  <c r="AA73" i="1"/>
  <c r="N98" i="1"/>
  <c r="O94" i="1" s="1"/>
  <c r="U99" i="1"/>
  <c r="V99" i="1" s="1"/>
  <c r="AF87" i="1"/>
  <c r="AH67" i="1"/>
  <c r="AI64" i="1" s="1"/>
  <c r="F97" i="1"/>
  <c r="I97" i="1" s="1"/>
  <c r="AC69" i="1"/>
  <c r="AA69" i="1"/>
  <c r="C45" i="1"/>
  <c r="Z24" i="1"/>
  <c r="AI12" i="1"/>
  <c r="Z21" i="1"/>
  <c r="C27" i="1"/>
  <c r="Z42" i="1"/>
  <c r="J102" i="1"/>
  <c r="J126" i="1" s="1"/>
  <c r="AC67" i="1"/>
  <c r="F80" i="1"/>
  <c r="S68" i="1"/>
  <c r="O102" i="1"/>
  <c r="O126" i="1" s="1"/>
  <c r="J74" i="1"/>
  <c r="K81" i="1"/>
  <c r="S75" i="1"/>
  <c r="N81" i="1" s="1"/>
  <c r="B76" i="1"/>
  <c r="P60" i="1" s="1"/>
  <c r="I87" i="1"/>
  <c r="Q91" i="1"/>
  <c r="P88" i="1" s="1"/>
  <c r="AH73" i="1"/>
  <c r="AI70" i="1" s="1"/>
  <c r="AC74" i="1"/>
  <c r="AD70" i="1" s="1"/>
  <c r="Y93" i="1"/>
  <c r="X93" i="1" s="1"/>
  <c r="H102" i="1"/>
  <c r="H126" i="1" s="1"/>
  <c r="CA128" i="1"/>
  <c r="BZ129" i="1"/>
  <c r="CH129" i="1"/>
  <c r="CG130" i="1"/>
  <c r="CF131" i="1"/>
  <c r="CE132" i="1"/>
  <c r="CD133" i="1"/>
  <c r="CC134" i="1"/>
  <c r="CB135" i="1"/>
  <c r="CA136" i="1"/>
  <c r="BZ137" i="1"/>
  <c r="CH137" i="1"/>
  <c r="CG138" i="1"/>
  <c r="J73" i="1"/>
  <c r="I73" i="1" s="1"/>
  <c r="V75" i="1"/>
  <c r="AF75" i="1"/>
  <c r="AA80" i="1"/>
  <c r="AF85" i="1"/>
  <c r="AA86" i="1"/>
  <c r="CB128" i="1"/>
  <c r="CA129" i="1"/>
  <c r="BZ130" i="1"/>
  <c r="CH130" i="1"/>
  <c r="CG131" i="1"/>
  <c r="CF132" i="1"/>
  <c r="CE133" i="1"/>
  <c r="CD134" i="1"/>
  <c r="CC135" i="1"/>
  <c r="CB136" i="1"/>
  <c r="CA137" i="1"/>
  <c r="BZ138" i="1"/>
  <c r="CH138" i="1"/>
  <c r="AP64" i="1"/>
  <c r="L67" i="1"/>
  <c r="K64" i="1" s="1"/>
  <c r="V67" i="1"/>
  <c r="U64" i="1" s="1"/>
  <c r="U65" i="1" s="1"/>
  <c r="AF67" i="1"/>
  <c r="AE64" i="1" s="1"/>
  <c r="Q68" i="1"/>
  <c r="AA68" i="1"/>
  <c r="X75" i="1"/>
  <c r="AH75" i="1"/>
  <c r="AC80" i="1"/>
  <c r="AH85" i="1"/>
  <c r="AF93" i="1"/>
  <c r="Z99" i="1"/>
  <c r="AA99" i="1" s="1"/>
  <c r="R102" i="1"/>
  <c r="R126" i="1" s="1"/>
  <c r="CC128" i="1"/>
  <c r="CB129" i="1"/>
  <c r="CA130" i="1"/>
  <c r="BZ131" i="1"/>
  <c r="CH131" i="1"/>
  <c r="CG132" i="1"/>
  <c r="CF133" i="1"/>
  <c r="CE134" i="1"/>
  <c r="CD135" i="1"/>
  <c r="CC136" i="1"/>
  <c r="CB137" i="1"/>
  <c r="CA138" i="1"/>
  <c r="BZ139" i="1"/>
  <c r="J85" i="1"/>
  <c r="I85" i="1" s="1"/>
  <c r="BZ126" i="1"/>
  <c r="CD128" i="1"/>
  <c r="CC129" i="1"/>
  <c r="CB130" i="1"/>
  <c r="CA131" i="1"/>
  <c r="BZ132" i="1"/>
  <c r="CH132" i="1"/>
  <c r="CG133" i="1"/>
  <c r="CF134" i="1"/>
  <c r="CE135" i="1"/>
  <c r="CD136" i="1"/>
  <c r="CC137" i="1"/>
  <c r="CB138" i="1"/>
  <c r="CA139" i="1"/>
  <c r="CE128" i="1"/>
  <c r="CD129" i="1"/>
  <c r="CC130" i="1"/>
  <c r="CB131" i="1"/>
  <c r="CA132" i="1"/>
  <c r="BZ133" i="1"/>
  <c r="CH133" i="1"/>
  <c r="CG134" i="1"/>
  <c r="CF135" i="1"/>
  <c r="CE136" i="1"/>
  <c r="CD137" i="1"/>
  <c r="CC138" i="1"/>
  <c r="CB139" i="1"/>
  <c r="CC127" i="1"/>
  <c r="CF128" i="1"/>
  <c r="CE129" i="1"/>
  <c r="CD130" i="1"/>
  <c r="CC131" i="1"/>
  <c r="CB132" i="1"/>
  <c r="CA133" i="1"/>
  <c r="BZ134" i="1"/>
  <c r="CH134" i="1"/>
  <c r="CG135" i="1"/>
  <c r="CF136" i="1"/>
  <c r="CE137" i="1"/>
  <c r="CD138" i="1"/>
  <c r="CC139" i="1"/>
  <c r="O91" i="1"/>
  <c r="N91" i="1" s="1"/>
  <c r="F102" i="1"/>
  <c r="F126" i="1" s="1"/>
  <c r="CF127" i="1"/>
  <c r="CG128" i="1"/>
  <c r="CF129" i="1"/>
  <c r="CE130" i="1"/>
  <c r="CD131" i="1"/>
  <c r="CC132" i="1"/>
  <c r="CB133" i="1"/>
  <c r="CA134" i="1"/>
  <c r="BZ135" i="1"/>
  <c r="CH135" i="1"/>
  <c r="CG136" i="1"/>
  <c r="CF137" i="1"/>
  <c r="CE138" i="1"/>
  <c r="CD139" i="1"/>
  <c r="BZ128" i="1"/>
  <c r="CH128" i="1"/>
  <c r="CG129" i="1"/>
  <c r="CF130" i="1"/>
  <c r="CE131" i="1"/>
  <c r="CD132" i="1"/>
  <c r="CC133" i="1"/>
  <c r="CB134" i="1"/>
  <c r="CA135" i="1"/>
  <c r="BZ136" i="1"/>
  <c r="CH136" i="1"/>
  <c r="CG137" i="1"/>
  <c r="CF138" i="1"/>
  <c r="T88" i="1" l="1"/>
  <c r="T90" i="1" s="1"/>
  <c r="Y70" i="1"/>
  <c r="U71" i="1" s="1"/>
  <c r="AE71" i="1"/>
  <c r="AE89" i="1"/>
  <c r="AI66" i="1"/>
  <c r="AD78" i="1"/>
  <c r="O88" i="1"/>
  <c r="I79" i="1"/>
  <c r="J76" i="1" s="1"/>
  <c r="G79" i="1"/>
  <c r="F76" i="1" s="1"/>
  <c r="AI90" i="1"/>
  <c r="P64" i="1"/>
  <c r="P65" i="1" s="1"/>
  <c r="AI82" i="1"/>
  <c r="K65" i="1"/>
  <c r="AE82" i="1"/>
  <c r="I80" i="1"/>
  <c r="AP76" i="1"/>
  <c r="G80" i="1"/>
  <c r="Z70" i="1"/>
  <c r="Z71" i="1" s="1"/>
  <c r="Z64" i="1"/>
  <c r="G85" i="1"/>
  <c r="AP82" i="1"/>
  <c r="G91" i="1"/>
  <c r="F88" i="1" s="1"/>
  <c r="AA97" i="1"/>
  <c r="Z94" i="1" s="1"/>
  <c r="Y76" i="1"/>
  <c r="Y78" i="1" s="1"/>
  <c r="X91" i="1"/>
  <c r="Y88" i="1" s="1"/>
  <c r="V91" i="1"/>
  <c r="G74" i="1"/>
  <c r="I74" i="1"/>
  <c r="J70" i="1" s="1"/>
  <c r="Z83" i="1"/>
  <c r="AE65" i="1"/>
  <c r="O82" i="1"/>
  <c r="O84" i="1" s="1"/>
  <c r="AP88" i="1"/>
  <c r="Q97" i="1"/>
  <c r="P94" i="1" s="1"/>
  <c r="AD64" i="1"/>
  <c r="L91" i="1"/>
  <c r="K88" i="1" s="1"/>
  <c r="Y66" i="1"/>
  <c r="X98" i="1"/>
  <c r="Y94" i="1" s="1"/>
  <c r="K94" i="1"/>
  <c r="K95" i="1" s="1"/>
  <c r="S87" i="1"/>
  <c r="T82" i="1" s="1"/>
  <c r="N86" i="1"/>
  <c r="L79" i="1"/>
  <c r="P70" i="1"/>
  <c r="T72" i="1" s="1"/>
  <c r="AI72" i="1"/>
  <c r="Z77" i="1"/>
  <c r="E94" i="1"/>
  <c r="E82" i="1"/>
  <c r="E70" i="1"/>
  <c r="E64" i="1"/>
  <c r="E88" i="1"/>
  <c r="E76" i="1"/>
  <c r="O66" i="1"/>
  <c r="J82" i="1"/>
  <c r="X99" i="1"/>
  <c r="G86" i="1"/>
  <c r="AC99" i="1"/>
  <c r="AD94" i="1" s="1"/>
  <c r="U94" i="1"/>
  <c r="I99" i="1"/>
  <c r="J94" i="1" s="1"/>
  <c r="S98" i="1"/>
  <c r="T94" i="1" s="1"/>
  <c r="J88" i="1"/>
  <c r="AP70" i="1"/>
  <c r="G73" i="1"/>
  <c r="F70" i="1" s="1"/>
  <c r="G97" i="1"/>
  <c r="F94" i="1" s="1"/>
  <c r="AP94" i="1"/>
  <c r="AI76" i="1"/>
  <c r="AI78" i="1" s="1"/>
  <c r="V92" i="1"/>
  <c r="Q85" i="1"/>
  <c r="P82" i="1" s="1"/>
  <c r="I92" i="1"/>
  <c r="T84" i="1" l="1"/>
  <c r="P89" i="1"/>
  <c r="Y72" i="1"/>
  <c r="AD96" i="1"/>
  <c r="AZ82" i="1"/>
  <c r="AZ70" i="1"/>
  <c r="AZ94" i="1"/>
  <c r="AZ88" i="1"/>
  <c r="AZ76" i="1"/>
  <c r="AZ64" i="1"/>
  <c r="O90" i="1"/>
  <c r="T96" i="1"/>
  <c r="AD66" i="1"/>
  <c r="AI84" i="1"/>
  <c r="U95" i="1"/>
  <c r="J72" i="1"/>
  <c r="AO74" i="1"/>
  <c r="J96" i="1"/>
  <c r="AO98" i="1"/>
  <c r="AM74" i="1"/>
  <c r="AU70" i="1"/>
  <c r="F71" i="1"/>
  <c r="Z65" i="1"/>
  <c r="AU64" i="1"/>
  <c r="P95" i="1"/>
  <c r="U88" i="1"/>
  <c r="U89" i="1" s="1"/>
  <c r="AO80" i="1"/>
  <c r="J78" i="1"/>
  <c r="AL76" i="1" s="1"/>
  <c r="P83" i="1"/>
  <c r="U77" i="1"/>
  <c r="T66" i="1"/>
  <c r="J90" i="1"/>
  <c r="AO92" i="1"/>
  <c r="AL64" i="1"/>
  <c r="Z95" i="1"/>
  <c r="AO68" i="1"/>
  <c r="Y96" i="1"/>
  <c r="F89" i="1"/>
  <c r="AE83" i="1"/>
  <c r="O96" i="1"/>
  <c r="AO86" i="1"/>
  <c r="F95" i="1"/>
  <c r="AJ94" i="1" s="1"/>
  <c r="AU94" i="1"/>
  <c r="AM98" i="1"/>
  <c r="AJ64" i="1"/>
  <c r="AD72" i="1"/>
  <c r="AE77" i="1"/>
  <c r="AU76" i="1"/>
  <c r="P71" i="1"/>
  <c r="K89" i="1"/>
  <c r="F82" i="1"/>
  <c r="AM68" i="1"/>
  <c r="AV64" i="1" s="1"/>
  <c r="F77" i="1"/>
  <c r="AJ76" i="1" s="1"/>
  <c r="K83" i="1"/>
  <c r="AM64" i="1" l="1"/>
  <c r="BD64" i="1" s="1"/>
  <c r="AM80" i="1"/>
  <c r="AV76" i="1" s="1"/>
  <c r="AT76" i="1" s="1"/>
  <c r="AV70" i="1"/>
  <c r="AT70" i="1" s="1"/>
  <c r="AV94" i="1"/>
  <c r="AT94" i="1" s="1"/>
  <c r="AM94" i="1"/>
  <c r="BD94" i="1" s="1"/>
  <c r="AM70" i="1"/>
  <c r="BD70" i="1" s="1"/>
  <c r="AJ88" i="1"/>
  <c r="F83" i="1"/>
  <c r="AJ82" i="1" s="1"/>
  <c r="AM86" i="1"/>
  <c r="AV82" i="1" s="1"/>
  <c r="AU82" i="1"/>
  <c r="AM92" i="1"/>
  <c r="AV88" i="1" s="1"/>
  <c r="Y90" i="1"/>
  <c r="AJ70" i="1"/>
  <c r="J84" i="1"/>
  <c r="AL82" i="1" s="1"/>
  <c r="AL94" i="1"/>
  <c r="AS94" i="1" s="1"/>
  <c r="AS76" i="1"/>
  <c r="AS64" i="1"/>
  <c r="AL88" i="1"/>
  <c r="AU88" i="1"/>
  <c r="AT64" i="1"/>
  <c r="AL70" i="1"/>
  <c r="AM76" i="1" l="1"/>
  <c r="BD76" i="1" s="1"/>
  <c r="AM82" i="1"/>
  <c r="BD82" i="1" s="1"/>
  <c r="AM88" i="1"/>
  <c r="BD88" i="1" s="1"/>
  <c r="AT82" i="1"/>
  <c r="AS82" i="1"/>
  <c r="AX82" i="1"/>
  <c r="BA82" i="1" s="1"/>
  <c r="AX88" i="1"/>
  <c r="BA88" i="1" s="1"/>
  <c r="AS88" i="1"/>
  <c r="AX76" i="1"/>
  <c r="BA76" i="1" s="1"/>
  <c r="AT88" i="1"/>
  <c r="AS70" i="1"/>
  <c r="AX70" i="1"/>
  <c r="BA70" i="1" s="1"/>
  <c r="AX64" i="1"/>
  <c r="BA64" i="1" s="1"/>
  <c r="AX94" i="1"/>
  <c r="BA94" i="1" s="1"/>
  <c r="AY88" i="1" l="1"/>
  <c r="BB88" i="1" s="1"/>
  <c r="BC88" i="1" s="1"/>
  <c r="AS102" i="1"/>
  <c r="AY64" i="1"/>
  <c r="BB64" i="1" s="1"/>
  <c r="BC64" i="1" s="1"/>
  <c r="AY82" i="1"/>
  <c r="BB82" i="1" s="1"/>
  <c r="BC82" i="1" s="1"/>
  <c r="AY94" i="1"/>
  <c r="BB94" i="1" s="1"/>
  <c r="BC94" i="1" s="1"/>
  <c r="AY76" i="1"/>
  <c r="BB76" i="1" s="1"/>
  <c r="BC76" i="1" s="1"/>
  <c r="AY70" i="1"/>
  <c r="BB70" i="1" s="1"/>
  <c r="BC70" i="1" s="1"/>
  <c r="AQ88" i="1" l="1"/>
  <c r="AQ64" i="1"/>
  <c r="AQ82" i="1"/>
  <c r="AQ94" i="1"/>
  <c r="AQ70" i="1"/>
  <c r="AQ76" i="1"/>
</calcChain>
</file>

<file path=xl/sharedStrings.xml><?xml version="1.0" encoding="utf-8"?>
<sst xmlns="http://schemas.openxmlformats.org/spreadsheetml/2006/main" count="332" uniqueCount="121">
  <si>
    <t>ビーチソフトバレー交流会　ｉｎ知多</t>
    <rPh sb="9" eb="12">
      <t>コウリュウカイ</t>
    </rPh>
    <rPh sb="15" eb="17">
      <t>チタ</t>
    </rPh>
    <phoneticPr fontId="2"/>
  </si>
  <si>
    <t>参加チーム</t>
    <rPh sb="0" eb="2">
      <t>サンカ</t>
    </rPh>
    <phoneticPr fontId="2"/>
  </si>
  <si>
    <t>No.</t>
    <phoneticPr fontId="6"/>
  </si>
  <si>
    <t>チーム名</t>
    <rPh sb="3" eb="4">
      <t>メイ</t>
    </rPh>
    <phoneticPr fontId="6"/>
  </si>
  <si>
    <t>No.</t>
  </si>
  <si>
    <t>大志え～</t>
    <rPh sb="0" eb="2">
      <t>タイシ</t>
    </rPh>
    <phoneticPr fontId="2"/>
  </si>
  <si>
    <t>大志ぴ～</t>
    <rPh sb="0" eb="2">
      <t>タイシ</t>
    </rPh>
    <phoneticPr fontId="2"/>
  </si>
  <si>
    <t>グッピー</t>
    <phoneticPr fontId="2"/>
  </si>
  <si>
    <t>ＱＱＱ太</t>
    <rPh sb="3" eb="4">
      <t>タ</t>
    </rPh>
    <phoneticPr fontId="2"/>
  </si>
  <si>
    <t>ＱＱＱ子</t>
    <rPh sb="3" eb="4">
      <t>コ</t>
    </rPh>
    <phoneticPr fontId="2"/>
  </si>
  <si>
    <t>対　　戦　　表</t>
  </si>
  <si>
    <t>ワルキューレ</t>
    <phoneticPr fontId="2"/>
  </si>
  <si>
    <t>試合順</t>
    <phoneticPr fontId="6"/>
  </si>
  <si>
    <t>チーム名</t>
    <phoneticPr fontId="6"/>
  </si>
  <si>
    <t>試　合　結　果</t>
    <rPh sb="0" eb="1">
      <t>ココロ</t>
    </rPh>
    <rPh sb="2" eb="3">
      <t>ゴウ</t>
    </rPh>
    <phoneticPr fontId="6"/>
  </si>
  <si>
    <t>審判</t>
    <rPh sb="0" eb="2">
      <t>シンパン</t>
    </rPh>
    <phoneticPr fontId="6"/>
  </si>
  <si>
    <t>コート</t>
    <phoneticPr fontId="2"/>
  </si>
  <si>
    <t>-</t>
    <phoneticPr fontId="6"/>
  </si>
  <si>
    <t>Ａコート</t>
    <phoneticPr fontId="2"/>
  </si>
  <si>
    <t>Ｂコート</t>
    <phoneticPr fontId="2"/>
  </si>
  <si>
    <t>競 技 結 果 表</t>
    <phoneticPr fontId="6"/>
  </si>
  <si>
    <t>チーム名</t>
  </si>
  <si>
    <t>勝負</t>
    <rPh sb="0" eb="2">
      <t>ショウブ</t>
    </rPh>
    <phoneticPr fontId="6"/>
  </si>
  <si>
    <t>得失セット</t>
    <rPh sb="0" eb="2">
      <t>トクシツ</t>
    </rPh>
    <phoneticPr fontId="6"/>
  </si>
  <si>
    <t>得点率</t>
    <rPh sb="0" eb="2">
      <t>トクテン</t>
    </rPh>
    <rPh sb="2" eb="3">
      <t>リツ</t>
    </rPh>
    <phoneticPr fontId="6"/>
  </si>
  <si>
    <t>順位</t>
    <rPh sb="0" eb="2">
      <t>ジュンイ</t>
    </rPh>
    <phoneticPr fontId="6"/>
  </si>
  <si>
    <t>勝敗</t>
    <rPh sb="0" eb="2">
      <t>ショウハイ</t>
    </rPh>
    <phoneticPr fontId="6"/>
  </si>
  <si>
    <t>得失
セット</t>
    <phoneticPr fontId="6"/>
  </si>
  <si>
    <t>①</t>
    <phoneticPr fontId="6"/>
  </si>
  <si>
    <t>③</t>
    <phoneticPr fontId="6"/>
  </si>
  <si>
    <t>④</t>
    <phoneticPr fontId="6"/>
  </si>
  <si>
    <t>⑥</t>
    <phoneticPr fontId="6"/>
  </si>
  <si>
    <t>⑦</t>
    <phoneticPr fontId="6"/>
  </si>
  <si>
    <t>-</t>
  </si>
  <si>
    <t>②</t>
    <phoneticPr fontId="6"/>
  </si>
  <si>
    <t>⑤</t>
    <phoneticPr fontId="6"/>
  </si>
  <si>
    <t>⑧</t>
    <phoneticPr fontId="6"/>
  </si>
  <si>
    <t>⑦</t>
    <phoneticPr fontId="2"/>
  </si>
  <si>
    <t>1-6ｺｰﾄ</t>
    <phoneticPr fontId="6"/>
  </si>
  <si>
    <t>7-12ｺｰﾄ</t>
    <phoneticPr fontId="6"/>
  </si>
  <si>
    <t>13-16ｺｰﾄ</t>
    <phoneticPr fontId="6"/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</si>
  <si>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</si>
  <si>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</si>
  <si>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</si>
  <si>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</si>
  <si>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</si>
  <si>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</si>
  <si>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</si>
  <si>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</si>
  <si>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</si>
  <si>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</si>
  <si>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</si>
  <si>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</si>
  <si>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</si>
  <si>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</si>
  <si>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</si>
  <si>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</si>
  <si>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</si>
  <si>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</si>
  <si>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</si>
  <si>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</si>
  <si>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</si>
  <si>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</si>
  <si>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</si>
  <si>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</si>
  <si>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</si>
  <si>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</si>
  <si>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</si>
  <si>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</si>
  <si>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</si>
  <si>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</si>
  <si>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</si>
  <si>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</si>
  <si>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</si>
  <si>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</si>
  <si>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</si>
  <si>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</si>
  <si>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</si>
  <si>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</si>
  <si>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</si>
  <si>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</si>
  <si>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</si>
  <si>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</si>
  <si>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</si>
  <si>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</si>
  <si>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</si>
  <si>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</si>
  <si>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</si>
  <si>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</si>
  <si>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</si>
  <si>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</si>
  <si>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</si>
  <si>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</si>
  <si>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</si>
  <si>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</si>
  <si>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</si>
  <si>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</si>
  <si>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</si>
  <si>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</si>
  <si>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</si>
  <si>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</si>
  <si>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</si>
  <si>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</si>
  <si>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</si>
  <si>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</si>
  <si>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</si>
  <si>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</si>
  <si>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</si>
  <si>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</si>
  <si>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</si>
  <si>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</si>
  <si>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</si>
  <si>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</si>
  <si>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</si>
  <si>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  <rPh sb="0" eb="2">
      <t>シュモク</t>
    </rPh>
    <phoneticPr fontId="6"/>
  </si>
  <si>
    <t/>
  </si>
  <si>
    <t>種目②</t>
    <rPh sb="0" eb="2">
      <t>シュモク</t>
    </rPh>
    <phoneticPr fontId="6"/>
  </si>
  <si>
    <t>年齢①</t>
    <rPh sb="0" eb="2">
      <t>ネンレイ</t>
    </rPh>
    <phoneticPr fontId="6"/>
  </si>
  <si>
    <t>年齢②</t>
    <rPh sb="0" eb="2">
      <t>ネンレイ</t>
    </rPh>
    <phoneticPr fontId="6"/>
  </si>
  <si>
    <t>G①</t>
    <phoneticPr fontId="6"/>
  </si>
  <si>
    <t>G②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</si>
</sst>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31" fontId="3" fillId="0" borderId="0" xfId="1" applyNumberFormat="1" applyFont="1" applyAlignment="1">
      <alignment vertical="center"/>
    </xf>
    <xf numFmtId="31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2" xfId="3" applyFont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4" xfId="4" applyFont="1" applyBorder="1" applyAlignment="1">
      <alignment vertical="center"/>
    </xf>
    <xf numFmtId="0" fontId="9" fillId="0" borderId="5" xfId="4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" fillId="2" borderId="16" xfId="1" applyFill="1" applyBorder="1" applyAlignment="1">
      <alignment horizontal="center" vertical="center" shrinkToFit="1"/>
    </xf>
    <xf numFmtId="0" fontId="1" fillId="2" borderId="15" xfId="1" applyFill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shrinkToFit="1"/>
    </xf>
    <xf numFmtId="0" fontId="1" fillId="2" borderId="17" xfId="1" applyFill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" fillId="2" borderId="24" xfId="1" applyFill="1" applyBorder="1" applyAlignment="1">
      <alignment horizontal="center" vertical="center" shrinkToFit="1"/>
    </xf>
    <xf numFmtId="0" fontId="1" fillId="2" borderId="23" xfId="1" applyFill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shrinkToFit="1"/>
    </xf>
    <xf numFmtId="0" fontId="1" fillId="2" borderId="0" xfId="1" applyFill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" fillId="2" borderId="28" xfId="1" applyFill="1" applyBorder="1" applyAlignment="1">
      <alignment horizontal="center" vertical="center" shrinkToFit="1"/>
    </xf>
    <xf numFmtId="0" fontId="1" fillId="2" borderId="30" xfId="1" applyFill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" fillId="0" borderId="32" xfId="1" applyBorder="1" applyAlignment="1">
      <alignment horizontal="center" vertical="center"/>
    </xf>
    <xf numFmtId="0" fontId="13" fillId="0" borderId="33" xfId="1" applyFont="1" applyBorder="1" applyAlignment="1">
      <alignment horizontal="center" vertical="center" shrinkToFit="1"/>
    </xf>
    <xf numFmtId="0" fontId="1" fillId="2" borderId="29" xfId="1" applyFill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 shrinkToFit="1"/>
    </xf>
    <xf numFmtId="0" fontId="1" fillId="0" borderId="35" xfId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1" fillId="2" borderId="18" xfId="1" applyFill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" fillId="2" borderId="43" xfId="1" applyFill="1" applyBorder="1" applyAlignment="1">
      <alignment horizontal="center" vertical="center" shrinkToFit="1"/>
    </xf>
    <xf numFmtId="0" fontId="1" fillId="2" borderId="41" xfId="1" applyFill="1" applyBorder="1" applyAlignment="1">
      <alignment horizontal="center" vertical="center" shrinkToFit="1"/>
    </xf>
    <xf numFmtId="0" fontId="12" fillId="0" borderId="45" xfId="1" applyFont="1" applyBorder="1" applyAlignment="1">
      <alignment horizontal="center" vertical="center" shrinkToFit="1"/>
    </xf>
    <xf numFmtId="0" fontId="1" fillId="0" borderId="45" xfId="1" applyBorder="1" applyAlignment="1">
      <alignment horizontal="center" vertical="center"/>
    </xf>
    <xf numFmtId="0" fontId="13" fillId="0" borderId="46" xfId="1" applyFont="1" applyBorder="1" applyAlignment="1">
      <alignment horizontal="center" vertical="center" shrinkToFit="1"/>
    </xf>
    <xf numFmtId="0" fontId="1" fillId="2" borderId="44" xfId="1" applyFill="1" applyBorder="1" applyAlignment="1">
      <alignment horizontal="center" vertical="center" shrinkToFit="1"/>
    </xf>
    <xf numFmtId="0" fontId="1" fillId="2" borderId="42" xfId="1" applyFill="1" applyBorder="1" applyAlignment="1">
      <alignment horizontal="center" vertical="center" shrinkToFit="1"/>
    </xf>
    <xf numFmtId="0" fontId="3" fillId="0" borderId="47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0" fontId="3" fillId="0" borderId="49" xfId="1" applyFont="1" applyBorder="1" applyAlignment="1">
      <alignment horizontal="center" vertical="center" shrinkToFit="1"/>
    </xf>
    <xf numFmtId="0" fontId="3" fillId="0" borderId="50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58" fontId="1" fillId="0" borderId="0" xfId="1" applyNumberFormat="1" applyAlignment="1">
      <alignment horizontal="center" vertical="center"/>
    </xf>
    <xf numFmtId="0" fontId="15" fillId="0" borderId="51" xfId="1" applyFont="1" applyBorder="1" applyAlignment="1">
      <alignment horizontal="center" vertical="center" textRotation="255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" fillId="0" borderId="55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3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1" xfId="1" applyBorder="1" applyAlignment="1">
      <alignment horizontal="center" vertical="center" textRotation="255"/>
    </xf>
    <xf numFmtId="0" fontId="16" fillId="0" borderId="6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" fillId="0" borderId="64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23" xfId="1" applyBorder="1" applyAlignment="1">
      <alignment horizontal="center" vertical="center"/>
    </xf>
    <xf numFmtId="2" fontId="1" fillId="0" borderId="24" xfId="1" applyNumberFormat="1" applyBorder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2" fontId="1" fillId="0" borderId="23" xfId="1" applyNumberFormat="1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 wrapText="1"/>
    </xf>
    <xf numFmtId="0" fontId="1" fillId="0" borderId="6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176" fontId="1" fillId="0" borderId="32" xfId="1" applyNumberForma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70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1" fillId="0" borderId="17" xfId="1" applyNumberForma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176" fontId="1" fillId="0" borderId="18" xfId="1" applyNumberFormat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6" fillId="0" borderId="75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76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" fillId="0" borderId="44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77" xfId="1" applyBorder="1" applyAlignment="1">
      <alignment horizontal="center" vertical="center"/>
    </xf>
    <xf numFmtId="0" fontId="1" fillId="0" borderId="78" xfId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176" fontId="1" fillId="0" borderId="45" xfId="1" applyNumberForma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0" borderId="0" xfId="5" applyAlignment="1">
      <alignment horizontal="center" vertical="center" shrinkToFit="1"/>
    </xf>
  </cellXfs>
  <cellStyles count="6">
    <cellStyle name="標準" xfId="0" builtinId="0"/>
    <cellStyle name="標準 3" xfId="4" xr:uid="{2F558698-D3E7-409E-BE4B-7F5A331A7ECF}"/>
    <cellStyle name="標準 3 2" xfId="3" xr:uid="{AB1A5C1D-5BBA-4B14-BE91-D5DA14843C25}"/>
    <cellStyle name="標準_４試合検討資料" xfId="1" xr:uid="{AC7073A8-8A8B-4AEC-AEAF-FCEB6E03A45B}"/>
    <cellStyle name="標準_４試合検討資料_'13年 春季フェスタ(全種目)改訂13.05.21" xfId="2" xr:uid="{712CA674-C578-4534-BAAC-AA82179BF8AC}"/>
    <cellStyle name="標準_東三河大会組合(ﾌｫｰﾏｯﾄ)" xfId="5" xr:uid="{2AEB44D9-D6C6-4BAF-9E13-A03AA03A3FC5}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B1E6-D20A-4FB2-A3E7-92D634BBAC68}">
  <sheetPr>
    <tabColor rgb="FFFF0000"/>
  </sheetPr>
  <dimension ref="A1:EF146"/>
  <sheetViews>
    <sheetView tabSelected="1" view="pageBreakPreview" zoomScaleNormal="75" workbookViewId="0"/>
  </sheetViews>
  <sheetFormatPr defaultColWidth="8.09765625" defaultRowHeight="13.2" x14ac:dyDescent="0.45"/>
  <cols>
    <col min="1" max="2" width="3.5" style="1" customWidth="1"/>
    <col min="3" max="3" width="3.5" style="2" customWidth="1"/>
    <col min="4" max="4" width="3.69921875" style="2" customWidth="1"/>
    <col min="5" max="5" width="5.5976562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5" style="2" customWidth="1"/>
    <col min="14" max="14" width="3.09765625" style="2" hidden="1" customWidth="1"/>
    <col min="15" max="16" width="3.5" style="2" customWidth="1"/>
    <col min="17" max="17" width="3.09765625" style="2" hidden="1" customWidth="1"/>
    <col min="18" max="18" width="3.5" style="2" customWidth="1"/>
    <col min="19" max="19" width="4" style="2" hidden="1" customWidth="1"/>
    <col min="20" max="21" width="3.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1" width="3.5" style="2" customWidth="1"/>
    <col min="32" max="32" width="3.5" style="2" hidden="1" customWidth="1"/>
    <col min="33" max="33" width="3.5" style="2" customWidth="1"/>
    <col min="34" max="34" width="3.5" style="2" hidden="1" customWidth="1"/>
    <col min="35" max="41" width="3.5" style="2" customWidth="1"/>
    <col min="42" max="42" width="6.296875" style="2" customWidth="1"/>
    <col min="43" max="43" width="4.19921875" style="2" customWidth="1"/>
    <col min="44" max="44" width="3" style="1" hidden="1" customWidth="1"/>
    <col min="45" max="49" width="5.09765625" style="1" hidden="1" customWidth="1"/>
    <col min="50" max="56" width="8.09765625" style="1" hidden="1" customWidth="1"/>
    <col min="57" max="57" width="15.8984375" style="1" hidden="1" customWidth="1"/>
    <col min="58" max="61" width="0" style="1" hidden="1" customWidth="1"/>
    <col min="62" max="76" width="8.09765625" style="1"/>
    <col min="77" max="77" width="5.296875" style="1" customWidth="1"/>
    <col min="78" max="255" width="8.09765625" style="1"/>
    <col min="256" max="258" width="3.5" style="1" customWidth="1"/>
    <col min="259" max="259" width="3.69921875" style="1" customWidth="1"/>
    <col min="260" max="260" width="0" style="1" hidden="1" customWidth="1"/>
    <col min="261" max="261" width="3.5" style="1" customWidth="1"/>
    <col min="262" max="262" width="0" style="1" hidden="1" customWidth="1"/>
    <col min="263" max="263" width="3.5" style="1" customWidth="1"/>
    <col min="264" max="264" width="0" style="1" hidden="1" customWidth="1"/>
    <col min="265" max="266" width="3.5" style="1" customWidth="1"/>
    <col min="267" max="267" width="0" style="1" hidden="1" customWidth="1"/>
    <col min="268" max="268" width="3.5" style="1" customWidth="1"/>
    <col min="269" max="269" width="0" style="1" hidden="1" customWidth="1"/>
    <col min="270" max="271" width="3.5" style="1" customWidth="1"/>
    <col min="272" max="272" width="0" style="1" hidden="1" customWidth="1"/>
    <col min="273" max="273" width="3.5" style="1" customWidth="1"/>
    <col min="274" max="274" width="0" style="1" hidden="1" customWidth="1"/>
    <col min="275" max="276" width="3.5" style="1" customWidth="1"/>
    <col min="277" max="277" width="0" style="1" hidden="1" customWidth="1"/>
    <col min="278" max="278" width="3.5" style="1" customWidth="1"/>
    <col min="279" max="279" width="0" style="1" hidden="1" customWidth="1"/>
    <col min="280" max="281" width="3.5" style="1" customWidth="1"/>
    <col min="282" max="282" width="0" style="1" hidden="1" customWidth="1"/>
    <col min="283" max="283" width="3.5" style="1" customWidth="1"/>
    <col min="284" max="284" width="0" style="1" hidden="1" customWidth="1"/>
    <col min="285" max="286" width="3.5" style="1" customWidth="1"/>
    <col min="287" max="287" width="0" style="1" hidden="1" customWidth="1"/>
    <col min="288" max="288" width="3.5" style="1" customWidth="1"/>
    <col min="289" max="289" width="0" style="1" hidden="1" customWidth="1"/>
    <col min="290" max="296" width="3.5" style="1" customWidth="1"/>
    <col min="297" max="297" width="6.296875" style="1" customWidth="1"/>
    <col min="298" max="298" width="4.19921875" style="1" customWidth="1"/>
    <col min="299" max="299" width="3" style="1" customWidth="1"/>
    <col min="300" max="311" width="0" style="1" hidden="1" customWidth="1"/>
    <col min="312" max="312" width="15.8984375" style="1" customWidth="1"/>
    <col min="313" max="313" width="17" style="1" customWidth="1"/>
    <col min="314" max="332" width="8.09765625" style="1"/>
    <col min="333" max="333" width="5.296875" style="1" customWidth="1"/>
    <col min="334" max="511" width="8.09765625" style="1"/>
    <col min="512" max="514" width="3.5" style="1" customWidth="1"/>
    <col min="515" max="515" width="3.69921875" style="1" customWidth="1"/>
    <col min="516" max="516" width="0" style="1" hidden="1" customWidth="1"/>
    <col min="517" max="517" width="3.5" style="1" customWidth="1"/>
    <col min="518" max="518" width="0" style="1" hidden="1" customWidth="1"/>
    <col min="519" max="519" width="3.5" style="1" customWidth="1"/>
    <col min="520" max="520" width="0" style="1" hidden="1" customWidth="1"/>
    <col min="521" max="522" width="3.5" style="1" customWidth="1"/>
    <col min="523" max="523" width="0" style="1" hidden="1" customWidth="1"/>
    <col min="524" max="524" width="3.5" style="1" customWidth="1"/>
    <col min="525" max="525" width="0" style="1" hidden="1" customWidth="1"/>
    <col min="526" max="527" width="3.5" style="1" customWidth="1"/>
    <col min="528" max="528" width="0" style="1" hidden="1" customWidth="1"/>
    <col min="529" max="529" width="3.5" style="1" customWidth="1"/>
    <col min="530" max="530" width="0" style="1" hidden="1" customWidth="1"/>
    <col min="531" max="532" width="3.5" style="1" customWidth="1"/>
    <col min="533" max="533" width="0" style="1" hidden="1" customWidth="1"/>
    <col min="534" max="534" width="3.5" style="1" customWidth="1"/>
    <col min="535" max="535" width="0" style="1" hidden="1" customWidth="1"/>
    <col min="536" max="537" width="3.5" style="1" customWidth="1"/>
    <col min="538" max="538" width="0" style="1" hidden="1" customWidth="1"/>
    <col min="539" max="539" width="3.5" style="1" customWidth="1"/>
    <col min="540" max="540" width="0" style="1" hidden="1" customWidth="1"/>
    <col min="541" max="542" width="3.5" style="1" customWidth="1"/>
    <col min="543" max="543" width="0" style="1" hidden="1" customWidth="1"/>
    <col min="544" max="544" width="3.5" style="1" customWidth="1"/>
    <col min="545" max="545" width="0" style="1" hidden="1" customWidth="1"/>
    <col min="546" max="552" width="3.5" style="1" customWidth="1"/>
    <col min="553" max="553" width="6.296875" style="1" customWidth="1"/>
    <col min="554" max="554" width="4.19921875" style="1" customWidth="1"/>
    <col min="555" max="555" width="3" style="1" customWidth="1"/>
    <col min="556" max="567" width="0" style="1" hidden="1" customWidth="1"/>
    <col min="568" max="568" width="15.8984375" style="1" customWidth="1"/>
    <col min="569" max="569" width="17" style="1" customWidth="1"/>
    <col min="570" max="588" width="8.09765625" style="1"/>
    <col min="589" max="589" width="5.296875" style="1" customWidth="1"/>
    <col min="590" max="767" width="8.09765625" style="1"/>
    <col min="768" max="770" width="3.5" style="1" customWidth="1"/>
    <col min="771" max="771" width="3.69921875" style="1" customWidth="1"/>
    <col min="772" max="772" width="0" style="1" hidden="1" customWidth="1"/>
    <col min="773" max="773" width="3.5" style="1" customWidth="1"/>
    <col min="774" max="774" width="0" style="1" hidden="1" customWidth="1"/>
    <col min="775" max="775" width="3.5" style="1" customWidth="1"/>
    <col min="776" max="776" width="0" style="1" hidden="1" customWidth="1"/>
    <col min="777" max="778" width="3.5" style="1" customWidth="1"/>
    <col min="779" max="779" width="0" style="1" hidden="1" customWidth="1"/>
    <col min="780" max="780" width="3.5" style="1" customWidth="1"/>
    <col min="781" max="781" width="0" style="1" hidden="1" customWidth="1"/>
    <col min="782" max="783" width="3.5" style="1" customWidth="1"/>
    <col min="784" max="784" width="0" style="1" hidden="1" customWidth="1"/>
    <col min="785" max="785" width="3.5" style="1" customWidth="1"/>
    <col min="786" max="786" width="0" style="1" hidden="1" customWidth="1"/>
    <col min="787" max="788" width="3.5" style="1" customWidth="1"/>
    <col min="789" max="789" width="0" style="1" hidden="1" customWidth="1"/>
    <col min="790" max="790" width="3.5" style="1" customWidth="1"/>
    <col min="791" max="791" width="0" style="1" hidden="1" customWidth="1"/>
    <col min="792" max="793" width="3.5" style="1" customWidth="1"/>
    <col min="794" max="794" width="0" style="1" hidden="1" customWidth="1"/>
    <col min="795" max="795" width="3.5" style="1" customWidth="1"/>
    <col min="796" max="796" width="0" style="1" hidden="1" customWidth="1"/>
    <col min="797" max="798" width="3.5" style="1" customWidth="1"/>
    <col min="799" max="799" width="0" style="1" hidden="1" customWidth="1"/>
    <col min="800" max="800" width="3.5" style="1" customWidth="1"/>
    <col min="801" max="801" width="0" style="1" hidden="1" customWidth="1"/>
    <col min="802" max="808" width="3.5" style="1" customWidth="1"/>
    <col min="809" max="809" width="6.296875" style="1" customWidth="1"/>
    <col min="810" max="810" width="4.19921875" style="1" customWidth="1"/>
    <col min="811" max="811" width="3" style="1" customWidth="1"/>
    <col min="812" max="823" width="0" style="1" hidden="1" customWidth="1"/>
    <col min="824" max="824" width="15.8984375" style="1" customWidth="1"/>
    <col min="825" max="825" width="17" style="1" customWidth="1"/>
    <col min="826" max="844" width="8.09765625" style="1"/>
    <col min="845" max="845" width="5.296875" style="1" customWidth="1"/>
    <col min="846" max="1023" width="8.09765625" style="1"/>
    <col min="1024" max="1026" width="3.5" style="1" customWidth="1"/>
    <col min="1027" max="1027" width="3.69921875" style="1" customWidth="1"/>
    <col min="1028" max="1028" width="0" style="1" hidden="1" customWidth="1"/>
    <col min="1029" max="1029" width="3.5" style="1" customWidth="1"/>
    <col min="1030" max="1030" width="0" style="1" hidden="1" customWidth="1"/>
    <col min="1031" max="1031" width="3.5" style="1" customWidth="1"/>
    <col min="1032" max="1032" width="0" style="1" hidden="1" customWidth="1"/>
    <col min="1033" max="1034" width="3.5" style="1" customWidth="1"/>
    <col min="1035" max="1035" width="0" style="1" hidden="1" customWidth="1"/>
    <col min="1036" max="1036" width="3.5" style="1" customWidth="1"/>
    <col min="1037" max="1037" width="0" style="1" hidden="1" customWidth="1"/>
    <col min="1038" max="1039" width="3.5" style="1" customWidth="1"/>
    <col min="1040" max="1040" width="0" style="1" hidden="1" customWidth="1"/>
    <col min="1041" max="1041" width="3.5" style="1" customWidth="1"/>
    <col min="1042" max="1042" width="0" style="1" hidden="1" customWidth="1"/>
    <col min="1043" max="1044" width="3.5" style="1" customWidth="1"/>
    <col min="1045" max="1045" width="0" style="1" hidden="1" customWidth="1"/>
    <col min="1046" max="1046" width="3.5" style="1" customWidth="1"/>
    <col min="1047" max="1047" width="0" style="1" hidden="1" customWidth="1"/>
    <col min="1048" max="1049" width="3.5" style="1" customWidth="1"/>
    <col min="1050" max="1050" width="0" style="1" hidden="1" customWidth="1"/>
    <col min="1051" max="1051" width="3.5" style="1" customWidth="1"/>
    <col min="1052" max="1052" width="0" style="1" hidden="1" customWidth="1"/>
    <col min="1053" max="1054" width="3.5" style="1" customWidth="1"/>
    <col min="1055" max="1055" width="0" style="1" hidden="1" customWidth="1"/>
    <col min="1056" max="1056" width="3.5" style="1" customWidth="1"/>
    <col min="1057" max="1057" width="0" style="1" hidden="1" customWidth="1"/>
    <col min="1058" max="1064" width="3.5" style="1" customWidth="1"/>
    <col min="1065" max="1065" width="6.296875" style="1" customWidth="1"/>
    <col min="1066" max="1066" width="4.19921875" style="1" customWidth="1"/>
    <col min="1067" max="1067" width="3" style="1" customWidth="1"/>
    <col min="1068" max="1079" width="0" style="1" hidden="1" customWidth="1"/>
    <col min="1080" max="1080" width="15.8984375" style="1" customWidth="1"/>
    <col min="1081" max="1081" width="17" style="1" customWidth="1"/>
    <col min="1082" max="1100" width="8.09765625" style="1"/>
    <col min="1101" max="1101" width="5.296875" style="1" customWidth="1"/>
    <col min="1102" max="1279" width="8.09765625" style="1"/>
    <col min="1280" max="1282" width="3.5" style="1" customWidth="1"/>
    <col min="1283" max="1283" width="3.69921875" style="1" customWidth="1"/>
    <col min="1284" max="1284" width="0" style="1" hidden="1" customWidth="1"/>
    <col min="1285" max="1285" width="3.5" style="1" customWidth="1"/>
    <col min="1286" max="1286" width="0" style="1" hidden="1" customWidth="1"/>
    <col min="1287" max="1287" width="3.5" style="1" customWidth="1"/>
    <col min="1288" max="1288" width="0" style="1" hidden="1" customWidth="1"/>
    <col min="1289" max="1290" width="3.5" style="1" customWidth="1"/>
    <col min="1291" max="1291" width="0" style="1" hidden="1" customWidth="1"/>
    <col min="1292" max="1292" width="3.5" style="1" customWidth="1"/>
    <col min="1293" max="1293" width="0" style="1" hidden="1" customWidth="1"/>
    <col min="1294" max="1295" width="3.5" style="1" customWidth="1"/>
    <col min="1296" max="1296" width="0" style="1" hidden="1" customWidth="1"/>
    <col min="1297" max="1297" width="3.5" style="1" customWidth="1"/>
    <col min="1298" max="1298" width="0" style="1" hidden="1" customWidth="1"/>
    <col min="1299" max="1300" width="3.5" style="1" customWidth="1"/>
    <col min="1301" max="1301" width="0" style="1" hidden="1" customWidth="1"/>
    <col min="1302" max="1302" width="3.5" style="1" customWidth="1"/>
    <col min="1303" max="1303" width="0" style="1" hidden="1" customWidth="1"/>
    <col min="1304" max="1305" width="3.5" style="1" customWidth="1"/>
    <col min="1306" max="1306" width="0" style="1" hidden="1" customWidth="1"/>
    <col min="1307" max="1307" width="3.5" style="1" customWidth="1"/>
    <col min="1308" max="1308" width="0" style="1" hidden="1" customWidth="1"/>
    <col min="1309" max="1310" width="3.5" style="1" customWidth="1"/>
    <col min="1311" max="1311" width="0" style="1" hidden="1" customWidth="1"/>
    <col min="1312" max="1312" width="3.5" style="1" customWidth="1"/>
    <col min="1313" max="1313" width="0" style="1" hidden="1" customWidth="1"/>
    <col min="1314" max="1320" width="3.5" style="1" customWidth="1"/>
    <col min="1321" max="1321" width="6.296875" style="1" customWidth="1"/>
    <col min="1322" max="1322" width="4.19921875" style="1" customWidth="1"/>
    <col min="1323" max="1323" width="3" style="1" customWidth="1"/>
    <col min="1324" max="1335" width="0" style="1" hidden="1" customWidth="1"/>
    <col min="1336" max="1336" width="15.8984375" style="1" customWidth="1"/>
    <col min="1337" max="1337" width="17" style="1" customWidth="1"/>
    <col min="1338" max="1356" width="8.09765625" style="1"/>
    <col min="1357" max="1357" width="5.296875" style="1" customWidth="1"/>
    <col min="1358" max="1535" width="8.09765625" style="1"/>
    <col min="1536" max="1538" width="3.5" style="1" customWidth="1"/>
    <col min="1539" max="1539" width="3.69921875" style="1" customWidth="1"/>
    <col min="1540" max="1540" width="0" style="1" hidden="1" customWidth="1"/>
    <col min="1541" max="1541" width="3.5" style="1" customWidth="1"/>
    <col min="1542" max="1542" width="0" style="1" hidden="1" customWidth="1"/>
    <col min="1543" max="1543" width="3.5" style="1" customWidth="1"/>
    <col min="1544" max="1544" width="0" style="1" hidden="1" customWidth="1"/>
    <col min="1545" max="1546" width="3.5" style="1" customWidth="1"/>
    <col min="1547" max="1547" width="0" style="1" hidden="1" customWidth="1"/>
    <col min="1548" max="1548" width="3.5" style="1" customWidth="1"/>
    <col min="1549" max="1549" width="0" style="1" hidden="1" customWidth="1"/>
    <col min="1550" max="1551" width="3.5" style="1" customWidth="1"/>
    <col min="1552" max="1552" width="0" style="1" hidden="1" customWidth="1"/>
    <col min="1553" max="1553" width="3.5" style="1" customWidth="1"/>
    <col min="1554" max="1554" width="0" style="1" hidden="1" customWidth="1"/>
    <col min="1555" max="1556" width="3.5" style="1" customWidth="1"/>
    <col min="1557" max="1557" width="0" style="1" hidden="1" customWidth="1"/>
    <col min="1558" max="1558" width="3.5" style="1" customWidth="1"/>
    <col min="1559" max="1559" width="0" style="1" hidden="1" customWidth="1"/>
    <col min="1560" max="1561" width="3.5" style="1" customWidth="1"/>
    <col min="1562" max="1562" width="0" style="1" hidden="1" customWidth="1"/>
    <col min="1563" max="1563" width="3.5" style="1" customWidth="1"/>
    <col min="1564" max="1564" width="0" style="1" hidden="1" customWidth="1"/>
    <col min="1565" max="1566" width="3.5" style="1" customWidth="1"/>
    <col min="1567" max="1567" width="0" style="1" hidden="1" customWidth="1"/>
    <col min="1568" max="1568" width="3.5" style="1" customWidth="1"/>
    <col min="1569" max="1569" width="0" style="1" hidden="1" customWidth="1"/>
    <col min="1570" max="1576" width="3.5" style="1" customWidth="1"/>
    <col min="1577" max="1577" width="6.296875" style="1" customWidth="1"/>
    <col min="1578" max="1578" width="4.19921875" style="1" customWidth="1"/>
    <col min="1579" max="1579" width="3" style="1" customWidth="1"/>
    <col min="1580" max="1591" width="0" style="1" hidden="1" customWidth="1"/>
    <col min="1592" max="1592" width="15.8984375" style="1" customWidth="1"/>
    <col min="1593" max="1593" width="17" style="1" customWidth="1"/>
    <col min="1594" max="1612" width="8.09765625" style="1"/>
    <col min="1613" max="1613" width="5.296875" style="1" customWidth="1"/>
    <col min="1614" max="1791" width="8.09765625" style="1"/>
    <col min="1792" max="1794" width="3.5" style="1" customWidth="1"/>
    <col min="1795" max="1795" width="3.69921875" style="1" customWidth="1"/>
    <col min="1796" max="1796" width="0" style="1" hidden="1" customWidth="1"/>
    <col min="1797" max="1797" width="3.5" style="1" customWidth="1"/>
    <col min="1798" max="1798" width="0" style="1" hidden="1" customWidth="1"/>
    <col min="1799" max="1799" width="3.5" style="1" customWidth="1"/>
    <col min="1800" max="1800" width="0" style="1" hidden="1" customWidth="1"/>
    <col min="1801" max="1802" width="3.5" style="1" customWidth="1"/>
    <col min="1803" max="1803" width="0" style="1" hidden="1" customWidth="1"/>
    <col min="1804" max="1804" width="3.5" style="1" customWidth="1"/>
    <col min="1805" max="1805" width="0" style="1" hidden="1" customWidth="1"/>
    <col min="1806" max="1807" width="3.5" style="1" customWidth="1"/>
    <col min="1808" max="1808" width="0" style="1" hidden="1" customWidth="1"/>
    <col min="1809" max="1809" width="3.5" style="1" customWidth="1"/>
    <col min="1810" max="1810" width="0" style="1" hidden="1" customWidth="1"/>
    <col min="1811" max="1812" width="3.5" style="1" customWidth="1"/>
    <col min="1813" max="1813" width="0" style="1" hidden="1" customWidth="1"/>
    <col min="1814" max="1814" width="3.5" style="1" customWidth="1"/>
    <col min="1815" max="1815" width="0" style="1" hidden="1" customWidth="1"/>
    <col min="1816" max="1817" width="3.5" style="1" customWidth="1"/>
    <col min="1818" max="1818" width="0" style="1" hidden="1" customWidth="1"/>
    <col min="1819" max="1819" width="3.5" style="1" customWidth="1"/>
    <col min="1820" max="1820" width="0" style="1" hidden="1" customWidth="1"/>
    <col min="1821" max="1822" width="3.5" style="1" customWidth="1"/>
    <col min="1823" max="1823" width="0" style="1" hidden="1" customWidth="1"/>
    <col min="1824" max="1824" width="3.5" style="1" customWidth="1"/>
    <col min="1825" max="1825" width="0" style="1" hidden="1" customWidth="1"/>
    <col min="1826" max="1832" width="3.5" style="1" customWidth="1"/>
    <col min="1833" max="1833" width="6.296875" style="1" customWidth="1"/>
    <col min="1834" max="1834" width="4.19921875" style="1" customWidth="1"/>
    <col min="1835" max="1835" width="3" style="1" customWidth="1"/>
    <col min="1836" max="1847" width="0" style="1" hidden="1" customWidth="1"/>
    <col min="1848" max="1848" width="15.8984375" style="1" customWidth="1"/>
    <col min="1849" max="1849" width="17" style="1" customWidth="1"/>
    <col min="1850" max="1868" width="8.09765625" style="1"/>
    <col min="1869" max="1869" width="5.296875" style="1" customWidth="1"/>
    <col min="1870" max="2047" width="8.09765625" style="1"/>
    <col min="2048" max="2050" width="3.5" style="1" customWidth="1"/>
    <col min="2051" max="2051" width="3.69921875" style="1" customWidth="1"/>
    <col min="2052" max="2052" width="0" style="1" hidden="1" customWidth="1"/>
    <col min="2053" max="2053" width="3.5" style="1" customWidth="1"/>
    <col min="2054" max="2054" width="0" style="1" hidden="1" customWidth="1"/>
    <col min="2055" max="2055" width="3.5" style="1" customWidth="1"/>
    <col min="2056" max="2056" width="0" style="1" hidden="1" customWidth="1"/>
    <col min="2057" max="2058" width="3.5" style="1" customWidth="1"/>
    <col min="2059" max="2059" width="0" style="1" hidden="1" customWidth="1"/>
    <col min="2060" max="2060" width="3.5" style="1" customWidth="1"/>
    <col min="2061" max="2061" width="0" style="1" hidden="1" customWidth="1"/>
    <col min="2062" max="2063" width="3.5" style="1" customWidth="1"/>
    <col min="2064" max="2064" width="0" style="1" hidden="1" customWidth="1"/>
    <col min="2065" max="2065" width="3.5" style="1" customWidth="1"/>
    <col min="2066" max="2066" width="0" style="1" hidden="1" customWidth="1"/>
    <col min="2067" max="2068" width="3.5" style="1" customWidth="1"/>
    <col min="2069" max="2069" width="0" style="1" hidden="1" customWidth="1"/>
    <col min="2070" max="2070" width="3.5" style="1" customWidth="1"/>
    <col min="2071" max="2071" width="0" style="1" hidden="1" customWidth="1"/>
    <col min="2072" max="2073" width="3.5" style="1" customWidth="1"/>
    <col min="2074" max="2074" width="0" style="1" hidden="1" customWidth="1"/>
    <col min="2075" max="2075" width="3.5" style="1" customWidth="1"/>
    <col min="2076" max="2076" width="0" style="1" hidden="1" customWidth="1"/>
    <col min="2077" max="2078" width="3.5" style="1" customWidth="1"/>
    <col min="2079" max="2079" width="0" style="1" hidden="1" customWidth="1"/>
    <col min="2080" max="2080" width="3.5" style="1" customWidth="1"/>
    <col min="2081" max="2081" width="0" style="1" hidden="1" customWidth="1"/>
    <col min="2082" max="2088" width="3.5" style="1" customWidth="1"/>
    <col min="2089" max="2089" width="6.296875" style="1" customWidth="1"/>
    <col min="2090" max="2090" width="4.19921875" style="1" customWidth="1"/>
    <col min="2091" max="2091" width="3" style="1" customWidth="1"/>
    <col min="2092" max="2103" width="0" style="1" hidden="1" customWidth="1"/>
    <col min="2104" max="2104" width="15.8984375" style="1" customWidth="1"/>
    <col min="2105" max="2105" width="17" style="1" customWidth="1"/>
    <col min="2106" max="2124" width="8.09765625" style="1"/>
    <col min="2125" max="2125" width="5.296875" style="1" customWidth="1"/>
    <col min="2126" max="2303" width="8.09765625" style="1"/>
    <col min="2304" max="2306" width="3.5" style="1" customWidth="1"/>
    <col min="2307" max="2307" width="3.69921875" style="1" customWidth="1"/>
    <col min="2308" max="2308" width="0" style="1" hidden="1" customWidth="1"/>
    <col min="2309" max="2309" width="3.5" style="1" customWidth="1"/>
    <col min="2310" max="2310" width="0" style="1" hidden="1" customWidth="1"/>
    <col min="2311" max="2311" width="3.5" style="1" customWidth="1"/>
    <col min="2312" max="2312" width="0" style="1" hidden="1" customWidth="1"/>
    <col min="2313" max="2314" width="3.5" style="1" customWidth="1"/>
    <col min="2315" max="2315" width="0" style="1" hidden="1" customWidth="1"/>
    <col min="2316" max="2316" width="3.5" style="1" customWidth="1"/>
    <col min="2317" max="2317" width="0" style="1" hidden="1" customWidth="1"/>
    <col min="2318" max="2319" width="3.5" style="1" customWidth="1"/>
    <col min="2320" max="2320" width="0" style="1" hidden="1" customWidth="1"/>
    <col min="2321" max="2321" width="3.5" style="1" customWidth="1"/>
    <col min="2322" max="2322" width="0" style="1" hidden="1" customWidth="1"/>
    <col min="2323" max="2324" width="3.5" style="1" customWidth="1"/>
    <col min="2325" max="2325" width="0" style="1" hidden="1" customWidth="1"/>
    <col min="2326" max="2326" width="3.5" style="1" customWidth="1"/>
    <col min="2327" max="2327" width="0" style="1" hidden="1" customWidth="1"/>
    <col min="2328" max="2329" width="3.5" style="1" customWidth="1"/>
    <col min="2330" max="2330" width="0" style="1" hidden="1" customWidth="1"/>
    <col min="2331" max="2331" width="3.5" style="1" customWidth="1"/>
    <col min="2332" max="2332" width="0" style="1" hidden="1" customWidth="1"/>
    <col min="2333" max="2334" width="3.5" style="1" customWidth="1"/>
    <col min="2335" max="2335" width="0" style="1" hidden="1" customWidth="1"/>
    <col min="2336" max="2336" width="3.5" style="1" customWidth="1"/>
    <col min="2337" max="2337" width="0" style="1" hidden="1" customWidth="1"/>
    <col min="2338" max="2344" width="3.5" style="1" customWidth="1"/>
    <col min="2345" max="2345" width="6.296875" style="1" customWidth="1"/>
    <col min="2346" max="2346" width="4.19921875" style="1" customWidth="1"/>
    <col min="2347" max="2347" width="3" style="1" customWidth="1"/>
    <col min="2348" max="2359" width="0" style="1" hidden="1" customWidth="1"/>
    <col min="2360" max="2360" width="15.8984375" style="1" customWidth="1"/>
    <col min="2361" max="2361" width="17" style="1" customWidth="1"/>
    <col min="2362" max="2380" width="8.09765625" style="1"/>
    <col min="2381" max="2381" width="5.296875" style="1" customWidth="1"/>
    <col min="2382" max="2559" width="8.09765625" style="1"/>
    <col min="2560" max="2562" width="3.5" style="1" customWidth="1"/>
    <col min="2563" max="2563" width="3.69921875" style="1" customWidth="1"/>
    <col min="2564" max="2564" width="0" style="1" hidden="1" customWidth="1"/>
    <col min="2565" max="2565" width="3.5" style="1" customWidth="1"/>
    <col min="2566" max="2566" width="0" style="1" hidden="1" customWidth="1"/>
    <col min="2567" max="2567" width="3.5" style="1" customWidth="1"/>
    <col min="2568" max="2568" width="0" style="1" hidden="1" customWidth="1"/>
    <col min="2569" max="2570" width="3.5" style="1" customWidth="1"/>
    <col min="2571" max="2571" width="0" style="1" hidden="1" customWidth="1"/>
    <col min="2572" max="2572" width="3.5" style="1" customWidth="1"/>
    <col min="2573" max="2573" width="0" style="1" hidden="1" customWidth="1"/>
    <col min="2574" max="2575" width="3.5" style="1" customWidth="1"/>
    <col min="2576" max="2576" width="0" style="1" hidden="1" customWidth="1"/>
    <col min="2577" max="2577" width="3.5" style="1" customWidth="1"/>
    <col min="2578" max="2578" width="0" style="1" hidden="1" customWidth="1"/>
    <col min="2579" max="2580" width="3.5" style="1" customWidth="1"/>
    <col min="2581" max="2581" width="0" style="1" hidden="1" customWidth="1"/>
    <col min="2582" max="2582" width="3.5" style="1" customWidth="1"/>
    <col min="2583" max="2583" width="0" style="1" hidden="1" customWidth="1"/>
    <col min="2584" max="2585" width="3.5" style="1" customWidth="1"/>
    <col min="2586" max="2586" width="0" style="1" hidden="1" customWidth="1"/>
    <col min="2587" max="2587" width="3.5" style="1" customWidth="1"/>
    <col min="2588" max="2588" width="0" style="1" hidden="1" customWidth="1"/>
    <col min="2589" max="2590" width="3.5" style="1" customWidth="1"/>
    <col min="2591" max="2591" width="0" style="1" hidden="1" customWidth="1"/>
    <col min="2592" max="2592" width="3.5" style="1" customWidth="1"/>
    <col min="2593" max="2593" width="0" style="1" hidden="1" customWidth="1"/>
    <col min="2594" max="2600" width="3.5" style="1" customWidth="1"/>
    <col min="2601" max="2601" width="6.296875" style="1" customWidth="1"/>
    <col min="2602" max="2602" width="4.19921875" style="1" customWidth="1"/>
    <col min="2603" max="2603" width="3" style="1" customWidth="1"/>
    <col min="2604" max="2615" width="0" style="1" hidden="1" customWidth="1"/>
    <col min="2616" max="2616" width="15.8984375" style="1" customWidth="1"/>
    <col min="2617" max="2617" width="17" style="1" customWidth="1"/>
    <col min="2618" max="2636" width="8.09765625" style="1"/>
    <col min="2637" max="2637" width="5.296875" style="1" customWidth="1"/>
    <col min="2638" max="2815" width="8.09765625" style="1"/>
    <col min="2816" max="2818" width="3.5" style="1" customWidth="1"/>
    <col min="2819" max="2819" width="3.69921875" style="1" customWidth="1"/>
    <col min="2820" max="2820" width="0" style="1" hidden="1" customWidth="1"/>
    <col min="2821" max="2821" width="3.5" style="1" customWidth="1"/>
    <col min="2822" max="2822" width="0" style="1" hidden="1" customWidth="1"/>
    <col min="2823" max="2823" width="3.5" style="1" customWidth="1"/>
    <col min="2824" max="2824" width="0" style="1" hidden="1" customWidth="1"/>
    <col min="2825" max="2826" width="3.5" style="1" customWidth="1"/>
    <col min="2827" max="2827" width="0" style="1" hidden="1" customWidth="1"/>
    <col min="2828" max="2828" width="3.5" style="1" customWidth="1"/>
    <col min="2829" max="2829" width="0" style="1" hidden="1" customWidth="1"/>
    <col min="2830" max="2831" width="3.5" style="1" customWidth="1"/>
    <col min="2832" max="2832" width="0" style="1" hidden="1" customWidth="1"/>
    <col min="2833" max="2833" width="3.5" style="1" customWidth="1"/>
    <col min="2834" max="2834" width="0" style="1" hidden="1" customWidth="1"/>
    <col min="2835" max="2836" width="3.5" style="1" customWidth="1"/>
    <col min="2837" max="2837" width="0" style="1" hidden="1" customWidth="1"/>
    <col min="2838" max="2838" width="3.5" style="1" customWidth="1"/>
    <col min="2839" max="2839" width="0" style="1" hidden="1" customWidth="1"/>
    <col min="2840" max="2841" width="3.5" style="1" customWidth="1"/>
    <col min="2842" max="2842" width="0" style="1" hidden="1" customWidth="1"/>
    <col min="2843" max="2843" width="3.5" style="1" customWidth="1"/>
    <col min="2844" max="2844" width="0" style="1" hidden="1" customWidth="1"/>
    <col min="2845" max="2846" width="3.5" style="1" customWidth="1"/>
    <col min="2847" max="2847" width="0" style="1" hidden="1" customWidth="1"/>
    <col min="2848" max="2848" width="3.5" style="1" customWidth="1"/>
    <col min="2849" max="2849" width="0" style="1" hidden="1" customWidth="1"/>
    <col min="2850" max="2856" width="3.5" style="1" customWidth="1"/>
    <col min="2857" max="2857" width="6.296875" style="1" customWidth="1"/>
    <col min="2858" max="2858" width="4.19921875" style="1" customWidth="1"/>
    <col min="2859" max="2859" width="3" style="1" customWidth="1"/>
    <col min="2860" max="2871" width="0" style="1" hidden="1" customWidth="1"/>
    <col min="2872" max="2872" width="15.8984375" style="1" customWidth="1"/>
    <col min="2873" max="2873" width="17" style="1" customWidth="1"/>
    <col min="2874" max="2892" width="8.09765625" style="1"/>
    <col min="2893" max="2893" width="5.296875" style="1" customWidth="1"/>
    <col min="2894" max="3071" width="8.09765625" style="1"/>
    <col min="3072" max="3074" width="3.5" style="1" customWidth="1"/>
    <col min="3075" max="3075" width="3.69921875" style="1" customWidth="1"/>
    <col min="3076" max="3076" width="0" style="1" hidden="1" customWidth="1"/>
    <col min="3077" max="3077" width="3.5" style="1" customWidth="1"/>
    <col min="3078" max="3078" width="0" style="1" hidden="1" customWidth="1"/>
    <col min="3079" max="3079" width="3.5" style="1" customWidth="1"/>
    <col min="3080" max="3080" width="0" style="1" hidden="1" customWidth="1"/>
    <col min="3081" max="3082" width="3.5" style="1" customWidth="1"/>
    <col min="3083" max="3083" width="0" style="1" hidden="1" customWidth="1"/>
    <col min="3084" max="3084" width="3.5" style="1" customWidth="1"/>
    <col min="3085" max="3085" width="0" style="1" hidden="1" customWidth="1"/>
    <col min="3086" max="3087" width="3.5" style="1" customWidth="1"/>
    <col min="3088" max="3088" width="0" style="1" hidden="1" customWidth="1"/>
    <col min="3089" max="3089" width="3.5" style="1" customWidth="1"/>
    <col min="3090" max="3090" width="0" style="1" hidden="1" customWidth="1"/>
    <col min="3091" max="3092" width="3.5" style="1" customWidth="1"/>
    <col min="3093" max="3093" width="0" style="1" hidden="1" customWidth="1"/>
    <col min="3094" max="3094" width="3.5" style="1" customWidth="1"/>
    <col min="3095" max="3095" width="0" style="1" hidden="1" customWidth="1"/>
    <col min="3096" max="3097" width="3.5" style="1" customWidth="1"/>
    <col min="3098" max="3098" width="0" style="1" hidden="1" customWidth="1"/>
    <col min="3099" max="3099" width="3.5" style="1" customWidth="1"/>
    <col min="3100" max="3100" width="0" style="1" hidden="1" customWidth="1"/>
    <col min="3101" max="3102" width="3.5" style="1" customWidth="1"/>
    <col min="3103" max="3103" width="0" style="1" hidden="1" customWidth="1"/>
    <col min="3104" max="3104" width="3.5" style="1" customWidth="1"/>
    <col min="3105" max="3105" width="0" style="1" hidden="1" customWidth="1"/>
    <col min="3106" max="3112" width="3.5" style="1" customWidth="1"/>
    <col min="3113" max="3113" width="6.296875" style="1" customWidth="1"/>
    <col min="3114" max="3114" width="4.19921875" style="1" customWidth="1"/>
    <col min="3115" max="3115" width="3" style="1" customWidth="1"/>
    <col min="3116" max="3127" width="0" style="1" hidden="1" customWidth="1"/>
    <col min="3128" max="3128" width="15.8984375" style="1" customWidth="1"/>
    <col min="3129" max="3129" width="17" style="1" customWidth="1"/>
    <col min="3130" max="3148" width="8.09765625" style="1"/>
    <col min="3149" max="3149" width="5.296875" style="1" customWidth="1"/>
    <col min="3150" max="3327" width="8.09765625" style="1"/>
    <col min="3328" max="3330" width="3.5" style="1" customWidth="1"/>
    <col min="3331" max="3331" width="3.69921875" style="1" customWidth="1"/>
    <col min="3332" max="3332" width="0" style="1" hidden="1" customWidth="1"/>
    <col min="3333" max="3333" width="3.5" style="1" customWidth="1"/>
    <col min="3334" max="3334" width="0" style="1" hidden="1" customWidth="1"/>
    <col min="3335" max="3335" width="3.5" style="1" customWidth="1"/>
    <col min="3336" max="3336" width="0" style="1" hidden="1" customWidth="1"/>
    <col min="3337" max="3338" width="3.5" style="1" customWidth="1"/>
    <col min="3339" max="3339" width="0" style="1" hidden="1" customWidth="1"/>
    <col min="3340" max="3340" width="3.5" style="1" customWidth="1"/>
    <col min="3341" max="3341" width="0" style="1" hidden="1" customWidth="1"/>
    <col min="3342" max="3343" width="3.5" style="1" customWidth="1"/>
    <col min="3344" max="3344" width="0" style="1" hidden="1" customWidth="1"/>
    <col min="3345" max="3345" width="3.5" style="1" customWidth="1"/>
    <col min="3346" max="3346" width="0" style="1" hidden="1" customWidth="1"/>
    <col min="3347" max="3348" width="3.5" style="1" customWidth="1"/>
    <col min="3349" max="3349" width="0" style="1" hidden="1" customWidth="1"/>
    <col min="3350" max="3350" width="3.5" style="1" customWidth="1"/>
    <col min="3351" max="3351" width="0" style="1" hidden="1" customWidth="1"/>
    <col min="3352" max="3353" width="3.5" style="1" customWidth="1"/>
    <col min="3354" max="3354" width="0" style="1" hidden="1" customWidth="1"/>
    <col min="3355" max="3355" width="3.5" style="1" customWidth="1"/>
    <col min="3356" max="3356" width="0" style="1" hidden="1" customWidth="1"/>
    <col min="3357" max="3358" width="3.5" style="1" customWidth="1"/>
    <col min="3359" max="3359" width="0" style="1" hidden="1" customWidth="1"/>
    <col min="3360" max="3360" width="3.5" style="1" customWidth="1"/>
    <col min="3361" max="3361" width="0" style="1" hidden="1" customWidth="1"/>
    <col min="3362" max="3368" width="3.5" style="1" customWidth="1"/>
    <col min="3369" max="3369" width="6.296875" style="1" customWidth="1"/>
    <col min="3370" max="3370" width="4.19921875" style="1" customWidth="1"/>
    <col min="3371" max="3371" width="3" style="1" customWidth="1"/>
    <col min="3372" max="3383" width="0" style="1" hidden="1" customWidth="1"/>
    <col min="3384" max="3384" width="15.8984375" style="1" customWidth="1"/>
    <col min="3385" max="3385" width="17" style="1" customWidth="1"/>
    <col min="3386" max="3404" width="8.09765625" style="1"/>
    <col min="3405" max="3405" width="5.296875" style="1" customWidth="1"/>
    <col min="3406" max="3583" width="8.09765625" style="1"/>
    <col min="3584" max="3586" width="3.5" style="1" customWidth="1"/>
    <col min="3587" max="3587" width="3.69921875" style="1" customWidth="1"/>
    <col min="3588" max="3588" width="0" style="1" hidden="1" customWidth="1"/>
    <col min="3589" max="3589" width="3.5" style="1" customWidth="1"/>
    <col min="3590" max="3590" width="0" style="1" hidden="1" customWidth="1"/>
    <col min="3591" max="3591" width="3.5" style="1" customWidth="1"/>
    <col min="3592" max="3592" width="0" style="1" hidden="1" customWidth="1"/>
    <col min="3593" max="3594" width="3.5" style="1" customWidth="1"/>
    <col min="3595" max="3595" width="0" style="1" hidden="1" customWidth="1"/>
    <col min="3596" max="3596" width="3.5" style="1" customWidth="1"/>
    <col min="3597" max="3597" width="0" style="1" hidden="1" customWidth="1"/>
    <col min="3598" max="3599" width="3.5" style="1" customWidth="1"/>
    <col min="3600" max="3600" width="0" style="1" hidden="1" customWidth="1"/>
    <col min="3601" max="3601" width="3.5" style="1" customWidth="1"/>
    <col min="3602" max="3602" width="0" style="1" hidden="1" customWidth="1"/>
    <col min="3603" max="3604" width="3.5" style="1" customWidth="1"/>
    <col min="3605" max="3605" width="0" style="1" hidden="1" customWidth="1"/>
    <col min="3606" max="3606" width="3.5" style="1" customWidth="1"/>
    <col min="3607" max="3607" width="0" style="1" hidden="1" customWidth="1"/>
    <col min="3608" max="3609" width="3.5" style="1" customWidth="1"/>
    <col min="3610" max="3610" width="0" style="1" hidden="1" customWidth="1"/>
    <col min="3611" max="3611" width="3.5" style="1" customWidth="1"/>
    <col min="3612" max="3612" width="0" style="1" hidden="1" customWidth="1"/>
    <col min="3613" max="3614" width="3.5" style="1" customWidth="1"/>
    <col min="3615" max="3615" width="0" style="1" hidden="1" customWidth="1"/>
    <col min="3616" max="3616" width="3.5" style="1" customWidth="1"/>
    <col min="3617" max="3617" width="0" style="1" hidden="1" customWidth="1"/>
    <col min="3618" max="3624" width="3.5" style="1" customWidth="1"/>
    <col min="3625" max="3625" width="6.296875" style="1" customWidth="1"/>
    <col min="3626" max="3626" width="4.19921875" style="1" customWidth="1"/>
    <col min="3627" max="3627" width="3" style="1" customWidth="1"/>
    <col min="3628" max="3639" width="0" style="1" hidden="1" customWidth="1"/>
    <col min="3640" max="3640" width="15.8984375" style="1" customWidth="1"/>
    <col min="3641" max="3641" width="17" style="1" customWidth="1"/>
    <col min="3642" max="3660" width="8.09765625" style="1"/>
    <col min="3661" max="3661" width="5.296875" style="1" customWidth="1"/>
    <col min="3662" max="3839" width="8.09765625" style="1"/>
    <col min="3840" max="3842" width="3.5" style="1" customWidth="1"/>
    <col min="3843" max="3843" width="3.69921875" style="1" customWidth="1"/>
    <col min="3844" max="3844" width="0" style="1" hidden="1" customWidth="1"/>
    <col min="3845" max="3845" width="3.5" style="1" customWidth="1"/>
    <col min="3846" max="3846" width="0" style="1" hidden="1" customWidth="1"/>
    <col min="3847" max="3847" width="3.5" style="1" customWidth="1"/>
    <col min="3848" max="3848" width="0" style="1" hidden="1" customWidth="1"/>
    <col min="3849" max="3850" width="3.5" style="1" customWidth="1"/>
    <col min="3851" max="3851" width="0" style="1" hidden="1" customWidth="1"/>
    <col min="3852" max="3852" width="3.5" style="1" customWidth="1"/>
    <col min="3853" max="3853" width="0" style="1" hidden="1" customWidth="1"/>
    <col min="3854" max="3855" width="3.5" style="1" customWidth="1"/>
    <col min="3856" max="3856" width="0" style="1" hidden="1" customWidth="1"/>
    <col min="3857" max="3857" width="3.5" style="1" customWidth="1"/>
    <col min="3858" max="3858" width="0" style="1" hidden="1" customWidth="1"/>
    <col min="3859" max="3860" width="3.5" style="1" customWidth="1"/>
    <col min="3861" max="3861" width="0" style="1" hidden="1" customWidth="1"/>
    <col min="3862" max="3862" width="3.5" style="1" customWidth="1"/>
    <col min="3863" max="3863" width="0" style="1" hidden="1" customWidth="1"/>
    <col min="3864" max="3865" width="3.5" style="1" customWidth="1"/>
    <col min="3866" max="3866" width="0" style="1" hidden="1" customWidth="1"/>
    <col min="3867" max="3867" width="3.5" style="1" customWidth="1"/>
    <col min="3868" max="3868" width="0" style="1" hidden="1" customWidth="1"/>
    <col min="3869" max="3870" width="3.5" style="1" customWidth="1"/>
    <col min="3871" max="3871" width="0" style="1" hidden="1" customWidth="1"/>
    <col min="3872" max="3872" width="3.5" style="1" customWidth="1"/>
    <col min="3873" max="3873" width="0" style="1" hidden="1" customWidth="1"/>
    <col min="3874" max="3880" width="3.5" style="1" customWidth="1"/>
    <col min="3881" max="3881" width="6.296875" style="1" customWidth="1"/>
    <col min="3882" max="3882" width="4.19921875" style="1" customWidth="1"/>
    <col min="3883" max="3883" width="3" style="1" customWidth="1"/>
    <col min="3884" max="3895" width="0" style="1" hidden="1" customWidth="1"/>
    <col min="3896" max="3896" width="15.8984375" style="1" customWidth="1"/>
    <col min="3897" max="3897" width="17" style="1" customWidth="1"/>
    <col min="3898" max="3916" width="8.09765625" style="1"/>
    <col min="3917" max="3917" width="5.296875" style="1" customWidth="1"/>
    <col min="3918" max="4095" width="8.09765625" style="1"/>
    <col min="4096" max="4098" width="3.5" style="1" customWidth="1"/>
    <col min="4099" max="4099" width="3.69921875" style="1" customWidth="1"/>
    <col min="4100" max="4100" width="0" style="1" hidden="1" customWidth="1"/>
    <col min="4101" max="4101" width="3.5" style="1" customWidth="1"/>
    <col min="4102" max="4102" width="0" style="1" hidden="1" customWidth="1"/>
    <col min="4103" max="4103" width="3.5" style="1" customWidth="1"/>
    <col min="4104" max="4104" width="0" style="1" hidden="1" customWidth="1"/>
    <col min="4105" max="4106" width="3.5" style="1" customWidth="1"/>
    <col min="4107" max="4107" width="0" style="1" hidden="1" customWidth="1"/>
    <col min="4108" max="4108" width="3.5" style="1" customWidth="1"/>
    <col min="4109" max="4109" width="0" style="1" hidden="1" customWidth="1"/>
    <col min="4110" max="4111" width="3.5" style="1" customWidth="1"/>
    <col min="4112" max="4112" width="0" style="1" hidden="1" customWidth="1"/>
    <col min="4113" max="4113" width="3.5" style="1" customWidth="1"/>
    <col min="4114" max="4114" width="0" style="1" hidden="1" customWidth="1"/>
    <col min="4115" max="4116" width="3.5" style="1" customWidth="1"/>
    <col min="4117" max="4117" width="0" style="1" hidden="1" customWidth="1"/>
    <col min="4118" max="4118" width="3.5" style="1" customWidth="1"/>
    <col min="4119" max="4119" width="0" style="1" hidden="1" customWidth="1"/>
    <col min="4120" max="4121" width="3.5" style="1" customWidth="1"/>
    <col min="4122" max="4122" width="0" style="1" hidden="1" customWidth="1"/>
    <col min="4123" max="4123" width="3.5" style="1" customWidth="1"/>
    <col min="4124" max="4124" width="0" style="1" hidden="1" customWidth="1"/>
    <col min="4125" max="4126" width="3.5" style="1" customWidth="1"/>
    <col min="4127" max="4127" width="0" style="1" hidden="1" customWidth="1"/>
    <col min="4128" max="4128" width="3.5" style="1" customWidth="1"/>
    <col min="4129" max="4129" width="0" style="1" hidden="1" customWidth="1"/>
    <col min="4130" max="4136" width="3.5" style="1" customWidth="1"/>
    <col min="4137" max="4137" width="6.296875" style="1" customWidth="1"/>
    <col min="4138" max="4138" width="4.19921875" style="1" customWidth="1"/>
    <col min="4139" max="4139" width="3" style="1" customWidth="1"/>
    <col min="4140" max="4151" width="0" style="1" hidden="1" customWidth="1"/>
    <col min="4152" max="4152" width="15.8984375" style="1" customWidth="1"/>
    <col min="4153" max="4153" width="17" style="1" customWidth="1"/>
    <col min="4154" max="4172" width="8.09765625" style="1"/>
    <col min="4173" max="4173" width="5.296875" style="1" customWidth="1"/>
    <col min="4174" max="4351" width="8.09765625" style="1"/>
    <col min="4352" max="4354" width="3.5" style="1" customWidth="1"/>
    <col min="4355" max="4355" width="3.69921875" style="1" customWidth="1"/>
    <col min="4356" max="4356" width="0" style="1" hidden="1" customWidth="1"/>
    <col min="4357" max="4357" width="3.5" style="1" customWidth="1"/>
    <col min="4358" max="4358" width="0" style="1" hidden="1" customWidth="1"/>
    <col min="4359" max="4359" width="3.5" style="1" customWidth="1"/>
    <col min="4360" max="4360" width="0" style="1" hidden="1" customWidth="1"/>
    <col min="4361" max="4362" width="3.5" style="1" customWidth="1"/>
    <col min="4363" max="4363" width="0" style="1" hidden="1" customWidth="1"/>
    <col min="4364" max="4364" width="3.5" style="1" customWidth="1"/>
    <col min="4365" max="4365" width="0" style="1" hidden="1" customWidth="1"/>
    <col min="4366" max="4367" width="3.5" style="1" customWidth="1"/>
    <col min="4368" max="4368" width="0" style="1" hidden="1" customWidth="1"/>
    <col min="4369" max="4369" width="3.5" style="1" customWidth="1"/>
    <col min="4370" max="4370" width="0" style="1" hidden="1" customWidth="1"/>
    <col min="4371" max="4372" width="3.5" style="1" customWidth="1"/>
    <col min="4373" max="4373" width="0" style="1" hidden="1" customWidth="1"/>
    <col min="4374" max="4374" width="3.5" style="1" customWidth="1"/>
    <col min="4375" max="4375" width="0" style="1" hidden="1" customWidth="1"/>
    <col min="4376" max="4377" width="3.5" style="1" customWidth="1"/>
    <col min="4378" max="4378" width="0" style="1" hidden="1" customWidth="1"/>
    <col min="4379" max="4379" width="3.5" style="1" customWidth="1"/>
    <col min="4380" max="4380" width="0" style="1" hidden="1" customWidth="1"/>
    <col min="4381" max="4382" width="3.5" style="1" customWidth="1"/>
    <col min="4383" max="4383" width="0" style="1" hidden="1" customWidth="1"/>
    <col min="4384" max="4384" width="3.5" style="1" customWidth="1"/>
    <col min="4385" max="4385" width="0" style="1" hidden="1" customWidth="1"/>
    <col min="4386" max="4392" width="3.5" style="1" customWidth="1"/>
    <col min="4393" max="4393" width="6.296875" style="1" customWidth="1"/>
    <col min="4394" max="4394" width="4.19921875" style="1" customWidth="1"/>
    <col min="4395" max="4395" width="3" style="1" customWidth="1"/>
    <col min="4396" max="4407" width="0" style="1" hidden="1" customWidth="1"/>
    <col min="4408" max="4408" width="15.8984375" style="1" customWidth="1"/>
    <col min="4409" max="4409" width="17" style="1" customWidth="1"/>
    <col min="4410" max="4428" width="8.09765625" style="1"/>
    <col min="4429" max="4429" width="5.296875" style="1" customWidth="1"/>
    <col min="4430" max="4607" width="8.09765625" style="1"/>
    <col min="4608" max="4610" width="3.5" style="1" customWidth="1"/>
    <col min="4611" max="4611" width="3.69921875" style="1" customWidth="1"/>
    <col min="4612" max="4612" width="0" style="1" hidden="1" customWidth="1"/>
    <col min="4613" max="4613" width="3.5" style="1" customWidth="1"/>
    <col min="4614" max="4614" width="0" style="1" hidden="1" customWidth="1"/>
    <col min="4615" max="4615" width="3.5" style="1" customWidth="1"/>
    <col min="4616" max="4616" width="0" style="1" hidden="1" customWidth="1"/>
    <col min="4617" max="4618" width="3.5" style="1" customWidth="1"/>
    <col min="4619" max="4619" width="0" style="1" hidden="1" customWidth="1"/>
    <col min="4620" max="4620" width="3.5" style="1" customWidth="1"/>
    <col min="4621" max="4621" width="0" style="1" hidden="1" customWidth="1"/>
    <col min="4622" max="4623" width="3.5" style="1" customWidth="1"/>
    <col min="4624" max="4624" width="0" style="1" hidden="1" customWidth="1"/>
    <col min="4625" max="4625" width="3.5" style="1" customWidth="1"/>
    <col min="4626" max="4626" width="0" style="1" hidden="1" customWidth="1"/>
    <col min="4627" max="4628" width="3.5" style="1" customWidth="1"/>
    <col min="4629" max="4629" width="0" style="1" hidden="1" customWidth="1"/>
    <col min="4630" max="4630" width="3.5" style="1" customWidth="1"/>
    <col min="4631" max="4631" width="0" style="1" hidden="1" customWidth="1"/>
    <col min="4632" max="4633" width="3.5" style="1" customWidth="1"/>
    <col min="4634" max="4634" width="0" style="1" hidden="1" customWidth="1"/>
    <col min="4635" max="4635" width="3.5" style="1" customWidth="1"/>
    <col min="4636" max="4636" width="0" style="1" hidden="1" customWidth="1"/>
    <col min="4637" max="4638" width="3.5" style="1" customWidth="1"/>
    <col min="4639" max="4639" width="0" style="1" hidden="1" customWidth="1"/>
    <col min="4640" max="4640" width="3.5" style="1" customWidth="1"/>
    <col min="4641" max="4641" width="0" style="1" hidden="1" customWidth="1"/>
    <col min="4642" max="4648" width="3.5" style="1" customWidth="1"/>
    <col min="4649" max="4649" width="6.296875" style="1" customWidth="1"/>
    <col min="4650" max="4650" width="4.19921875" style="1" customWidth="1"/>
    <col min="4651" max="4651" width="3" style="1" customWidth="1"/>
    <col min="4652" max="4663" width="0" style="1" hidden="1" customWidth="1"/>
    <col min="4664" max="4664" width="15.8984375" style="1" customWidth="1"/>
    <col min="4665" max="4665" width="17" style="1" customWidth="1"/>
    <col min="4666" max="4684" width="8.09765625" style="1"/>
    <col min="4685" max="4685" width="5.296875" style="1" customWidth="1"/>
    <col min="4686" max="4863" width="8.09765625" style="1"/>
    <col min="4864" max="4866" width="3.5" style="1" customWidth="1"/>
    <col min="4867" max="4867" width="3.69921875" style="1" customWidth="1"/>
    <col min="4868" max="4868" width="0" style="1" hidden="1" customWidth="1"/>
    <col min="4869" max="4869" width="3.5" style="1" customWidth="1"/>
    <col min="4870" max="4870" width="0" style="1" hidden="1" customWidth="1"/>
    <col min="4871" max="4871" width="3.5" style="1" customWidth="1"/>
    <col min="4872" max="4872" width="0" style="1" hidden="1" customWidth="1"/>
    <col min="4873" max="4874" width="3.5" style="1" customWidth="1"/>
    <col min="4875" max="4875" width="0" style="1" hidden="1" customWidth="1"/>
    <col min="4876" max="4876" width="3.5" style="1" customWidth="1"/>
    <col min="4877" max="4877" width="0" style="1" hidden="1" customWidth="1"/>
    <col min="4878" max="4879" width="3.5" style="1" customWidth="1"/>
    <col min="4880" max="4880" width="0" style="1" hidden="1" customWidth="1"/>
    <col min="4881" max="4881" width="3.5" style="1" customWidth="1"/>
    <col min="4882" max="4882" width="0" style="1" hidden="1" customWidth="1"/>
    <col min="4883" max="4884" width="3.5" style="1" customWidth="1"/>
    <col min="4885" max="4885" width="0" style="1" hidden="1" customWidth="1"/>
    <col min="4886" max="4886" width="3.5" style="1" customWidth="1"/>
    <col min="4887" max="4887" width="0" style="1" hidden="1" customWidth="1"/>
    <col min="4888" max="4889" width="3.5" style="1" customWidth="1"/>
    <col min="4890" max="4890" width="0" style="1" hidden="1" customWidth="1"/>
    <col min="4891" max="4891" width="3.5" style="1" customWidth="1"/>
    <col min="4892" max="4892" width="0" style="1" hidden="1" customWidth="1"/>
    <col min="4893" max="4894" width="3.5" style="1" customWidth="1"/>
    <col min="4895" max="4895" width="0" style="1" hidden="1" customWidth="1"/>
    <col min="4896" max="4896" width="3.5" style="1" customWidth="1"/>
    <col min="4897" max="4897" width="0" style="1" hidden="1" customWidth="1"/>
    <col min="4898" max="4904" width="3.5" style="1" customWidth="1"/>
    <col min="4905" max="4905" width="6.296875" style="1" customWidth="1"/>
    <col min="4906" max="4906" width="4.19921875" style="1" customWidth="1"/>
    <col min="4907" max="4907" width="3" style="1" customWidth="1"/>
    <col min="4908" max="4919" width="0" style="1" hidden="1" customWidth="1"/>
    <col min="4920" max="4920" width="15.8984375" style="1" customWidth="1"/>
    <col min="4921" max="4921" width="17" style="1" customWidth="1"/>
    <col min="4922" max="4940" width="8.09765625" style="1"/>
    <col min="4941" max="4941" width="5.296875" style="1" customWidth="1"/>
    <col min="4942" max="5119" width="8.09765625" style="1"/>
    <col min="5120" max="5122" width="3.5" style="1" customWidth="1"/>
    <col min="5123" max="5123" width="3.69921875" style="1" customWidth="1"/>
    <col min="5124" max="5124" width="0" style="1" hidden="1" customWidth="1"/>
    <col min="5125" max="5125" width="3.5" style="1" customWidth="1"/>
    <col min="5126" max="5126" width="0" style="1" hidden="1" customWidth="1"/>
    <col min="5127" max="5127" width="3.5" style="1" customWidth="1"/>
    <col min="5128" max="5128" width="0" style="1" hidden="1" customWidth="1"/>
    <col min="5129" max="5130" width="3.5" style="1" customWidth="1"/>
    <col min="5131" max="5131" width="0" style="1" hidden="1" customWidth="1"/>
    <col min="5132" max="5132" width="3.5" style="1" customWidth="1"/>
    <col min="5133" max="5133" width="0" style="1" hidden="1" customWidth="1"/>
    <col min="5134" max="5135" width="3.5" style="1" customWidth="1"/>
    <col min="5136" max="5136" width="0" style="1" hidden="1" customWidth="1"/>
    <col min="5137" max="5137" width="3.5" style="1" customWidth="1"/>
    <col min="5138" max="5138" width="0" style="1" hidden="1" customWidth="1"/>
    <col min="5139" max="5140" width="3.5" style="1" customWidth="1"/>
    <col min="5141" max="5141" width="0" style="1" hidden="1" customWidth="1"/>
    <col min="5142" max="5142" width="3.5" style="1" customWidth="1"/>
    <col min="5143" max="5143" width="0" style="1" hidden="1" customWidth="1"/>
    <col min="5144" max="5145" width="3.5" style="1" customWidth="1"/>
    <col min="5146" max="5146" width="0" style="1" hidden="1" customWidth="1"/>
    <col min="5147" max="5147" width="3.5" style="1" customWidth="1"/>
    <col min="5148" max="5148" width="0" style="1" hidden="1" customWidth="1"/>
    <col min="5149" max="5150" width="3.5" style="1" customWidth="1"/>
    <col min="5151" max="5151" width="0" style="1" hidden="1" customWidth="1"/>
    <col min="5152" max="5152" width="3.5" style="1" customWidth="1"/>
    <col min="5153" max="5153" width="0" style="1" hidden="1" customWidth="1"/>
    <col min="5154" max="5160" width="3.5" style="1" customWidth="1"/>
    <col min="5161" max="5161" width="6.296875" style="1" customWidth="1"/>
    <col min="5162" max="5162" width="4.19921875" style="1" customWidth="1"/>
    <col min="5163" max="5163" width="3" style="1" customWidth="1"/>
    <col min="5164" max="5175" width="0" style="1" hidden="1" customWidth="1"/>
    <col min="5176" max="5176" width="15.8984375" style="1" customWidth="1"/>
    <col min="5177" max="5177" width="17" style="1" customWidth="1"/>
    <col min="5178" max="5196" width="8.09765625" style="1"/>
    <col min="5197" max="5197" width="5.296875" style="1" customWidth="1"/>
    <col min="5198" max="5375" width="8.09765625" style="1"/>
    <col min="5376" max="5378" width="3.5" style="1" customWidth="1"/>
    <col min="5379" max="5379" width="3.69921875" style="1" customWidth="1"/>
    <col min="5380" max="5380" width="0" style="1" hidden="1" customWidth="1"/>
    <col min="5381" max="5381" width="3.5" style="1" customWidth="1"/>
    <col min="5382" max="5382" width="0" style="1" hidden="1" customWidth="1"/>
    <col min="5383" max="5383" width="3.5" style="1" customWidth="1"/>
    <col min="5384" max="5384" width="0" style="1" hidden="1" customWidth="1"/>
    <col min="5385" max="5386" width="3.5" style="1" customWidth="1"/>
    <col min="5387" max="5387" width="0" style="1" hidden="1" customWidth="1"/>
    <col min="5388" max="5388" width="3.5" style="1" customWidth="1"/>
    <col min="5389" max="5389" width="0" style="1" hidden="1" customWidth="1"/>
    <col min="5390" max="5391" width="3.5" style="1" customWidth="1"/>
    <col min="5392" max="5392" width="0" style="1" hidden="1" customWidth="1"/>
    <col min="5393" max="5393" width="3.5" style="1" customWidth="1"/>
    <col min="5394" max="5394" width="0" style="1" hidden="1" customWidth="1"/>
    <col min="5395" max="5396" width="3.5" style="1" customWidth="1"/>
    <col min="5397" max="5397" width="0" style="1" hidden="1" customWidth="1"/>
    <col min="5398" max="5398" width="3.5" style="1" customWidth="1"/>
    <col min="5399" max="5399" width="0" style="1" hidden="1" customWidth="1"/>
    <col min="5400" max="5401" width="3.5" style="1" customWidth="1"/>
    <col min="5402" max="5402" width="0" style="1" hidden="1" customWidth="1"/>
    <col min="5403" max="5403" width="3.5" style="1" customWidth="1"/>
    <col min="5404" max="5404" width="0" style="1" hidden="1" customWidth="1"/>
    <col min="5405" max="5406" width="3.5" style="1" customWidth="1"/>
    <col min="5407" max="5407" width="0" style="1" hidden="1" customWidth="1"/>
    <col min="5408" max="5408" width="3.5" style="1" customWidth="1"/>
    <col min="5409" max="5409" width="0" style="1" hidden="1" customWidth="1"/>
    <col min="5410" max="5416" width="3.5" style="1" customWidth="1"/>
    <col min="5417" max="5417" width="6.296875" style="1" customWidth="1"/>
    <col min="5418" max="5418" width="4.19921875" style="1" customWidth="1"/>
    <col min="5419" max="5419" width="3" style="1" customWidth="1"/>
    <col min="5420" max="5431" width="0" style="1" hidden="1" customWidth="1"/>
    <col min="5432" max="5432" width="15.8984375" style="1" customWidth="1"/>
    <col min="5433" max="5433" width="17" style="1" customWidth="1"/>
    <col min="5434" max="5452" width="8.09765625" style="1"/>
    <col min="5453" max="5453" width="5.296875" style="1" customWidth="1"/>
    <col min="5454" max="5631" width="8.09765625" style="1"/>
    <col min="5632" max="5634" width="3.5" style="1" customWidth="1"/>
    <col min="5635" max="5635" width="3.69921875" style="1" customWidth="1"/>
    <col min="5636" max="5636" width="0" style="1" hidden="1" customWidth="1"/>
    <col min="5637" max="5637" width="3.5" style="1" customWidth="1"/>
    <col min="5638" max="5638" width="0" style="1" hidden="1" customWidth="1"/>
    <col min="5639" max="5639" width="3.5" style="1" customWidth="1"/>
    <col min="5640" max="5640" width="0" style="1" hidden="1" customWidth="1"/>
    <col min="5641" max="5642" width="3.5" style="1" customWidth="1"/>
    <col min="5643" max="5643" width="0" style="1" hidden="1" customWidth="1"/>
    <col min="5644" max="5644" width="3.5" style="1" customWidth="1"/>
    <col min="5645" max="5645" width="0" style="1" hidden="1" customWidth="1"/>
    <col min="5646" max="5647" width="3.5" style="1" customWidth="1"/>
    <col min="5648" max="5648" width="0" style="1" hidden="1" customWidth="1"/>
    <col min="5649" max="5649" width="3.5" style="1" customWidth="1"/>
    <col min="5650" max="5650" width="0" style="1" hidden="1" customWidth="1"/>
    <col min="5651" max="5652" width="3.5" style="1" customWidth="1"/>
    <col min="5653" max="5653" width="0" style="1" hidden="1" customWidth="1"/>
    <col min="5654" max="5654" width="3.5" style="1" customWidth="1"/>
    <col min="5655" max="5655" width="0" style="1" hidden="1" customWidth="1"/>
    <col min="5656" max="5657" width="3.5" style="1" customWidth="1"/>
    <col min="5658" max="5658" width="0" style="1" hidden="1" customWidth="1"/>
    <col min="5659" max="5659" width="3.5" style="1" customWidth="1"/>
    <col min="5660" max="5660" width="0" style="1" hidden="1" customWidth="1"/>
    <col min="5661" max="5662" width="3.5" style="1" customWidth="1"/>
    <col min="5663" max="5663" width="0" style="1" hidden="1" customWidth="1"/>
    <col min="5664" max="5664" width="3.5" style="1" customWidth="1"/>
    <col min="5665" max="5665" width="0" style="1" hidden="1" customWidth="1"/>
    <col min="5666" max="5672" width="3.5" style="1" customWidth="1"/>
    <col min="5673" max="5673" width="6.296875" style="1" customWidth="1"/>
    <col min="5674" max="5674" width="4.19921875" style="1" customWidth="1"/>
    <col min="5675" max="5675" width="3" style="1" customWidth="1"/>
    <col min="5676" max="5687" width="0" style="1" hidden="1" customWidth="1"/>
    <col min="5688" max="5688" width="15.8984375" style="1" customWidth="1"/>
    <col min="5689" max="5689" width="17" style="1" customWidth="1"/>
    <col min="5690" max="5708" width="8.09765625" style="1"/>
    <col min="5709" max="5709" width="5.296875" style="1" customWidth="1"/>
    <col min="5710" max="5887" width="8.09765625" style="1"/>
    <col min="5888" max="5890" width="3.5" style="1" customWidth="1"/>
    <col min="5891" max="5891" width="3.69921875" style="1" customWidth="1"/>
    <col min="5892" max="5892" width="0" style="1" hidden="1" customWidth="1"/>
    <col min="5893" max="5893" width="3.5" style="1" customWidth="1"/>
    <col min="5894" max="5894" width="0" style="1" hidden="1" customWidth="1"/>
    <col min="5895" max="5895" width="3.5" style="1" customWidth="1"/>
    <col min="5896" max="5896" width="0" style="1" hidden="1" customWidth="1"/>
    <col min="5897" max="5898" width="3.5" style="1" customWidth="1"/>
    <col min="5899" max="5899" width="0" style="1" hidden="1" customWidth="1"/>
    <col min="5900" max="5900" width="3.5" style="1" customWidth="1"/>
    <col min="5901" max="5901" width="0" style="1" hidden="1" customWidth="1"/>
    <col min="5902" max="5903" width="3.5" style="1" customWidth="1"/>
    <col min="5904" max="5904" width="0" style="1" hidden="1" customWidth="1"/>
    <col min="5905" max="5905" width="3.5" style="1" customWidth="1"/>
    <col min="5906" max="5906" width="0" style="1" hidden="1" customWidth="1"/>
    <col min="5907" max="5908" width="3.5" style="1" customWidth="1"/>
    <col min="5909" max="5909" width="0" style="1" hidden="1" customWidth="1"/>
    <col min="5910" max="5910" width="3.5" style="1" customWidth="1"/>
    <col min="5911" max="5911" width="0" style="1" hidden="1" customWidth="1"/>
    <col min="5912" max="5913" width="3.5" style="1" customWidth="1"/>
    <col min="5914" max="5914" width="0" style="1" hidden="1" customWidth="1"/>
    <col min="5915" max="5915" width="3.5" style="1" customWidth="1"/>
    <col min="5916" max="5916" width="0" style="1" hidden="1" customWidth="1"/>
    <col min="5917" max="5918" width="3.5" style="1" customWidth="1"/>
    <col min="5919" max="5919" width="0" style="1" hidden="1" customWidth="1"/>
    <col min="5920" max="5920" width="3.5" style="1" customWidth="1"/>
    <col min="5921" max="5921" width="0" style="1" hidden="1" customWidth="1"/>
    <col min="5922" max="5928" width="3.5" style="1" customWidth="1"/>
    <col min="5929" max="5929" width="6.296875" style="1" customWidth="1"/>
    <col min="5930" max="5930" width="4.19921875" style="1" customWidth="1"/>
    <col min="5931" max="5931" width="3" style="1" customWidth="1"/>
    <col min="5932" max="5943" width="0" style="1" hidden="1" customWidth="1"/>
    <col min="5944" max="5944" width="15.8984375" style="1" customWidth="1"/>
    <col min="5945" max="5945" width="17" style="1" customWidth="1"/>
    <col min="5946" max="5964" width="8.09765625" style="1"/>
    <col min="5965" max="5965" width="5.296875" style="1" customWidth="1"/>
    <col min="5966" max="6143" width="8.09765625" style="1"/>
    <col min="6144" max="6146" width="3.5" style="1" customWidth="1"/>
    <col min="6147" max="6147" width="3.69921875" style="1" customWidth="1"/>
    <col min="6148" max="6148" width="0" style="1" hidden="1" customWidth="1"/>
    <col min="6149" max="6149" width="3.5" style="1" customWidth="1"/>
    <col min="6150" max="6150" width="0" style="1" hidden="1" customWidth="1"/>
    <col min="6151" max="6151" width="3.5" style="1" customWidth="1"/>
    <col min="6152" max="6152" width="0" style="1" hidden="1" customWidth="1"/>
    <col min="6153" max="6154" width="3.5" style="1" customWidth="1"/>
    <col min="6155" max="6155" width="0" style="1" hidden="1" customWidth="1"/>
    <col min="6156" max="6156" width="3.5" style="1" customWidth="1"/>
    <col min="6157" max="6157" width="0" style="1" hidden="1" customWidth="1"/>
    <col min="6158" max="6159" width="3.5" style="1" customWidth="1"/>
    <col min="6160" max="6160" width="0" style="1" hidden="1" customWidth="1"/>
    <col min="6161" max="6161" width="3.5" style="1" customWidth="1"/>
    <col min="6162" max="6162" width="0" style="1" hidden="1" customWidth="1"/>
    <col min="6163" max="6164" width="3.5" style="1" customWidth="1"/>
    <col min="6165" max="6165" width="0" style="1" hidden="1" customWidth="1"/>
    <col min="6166" max="6166" width="3.5" style="1" customWidth="1"/>
    <col min="6167" max="6167" width="0" style="1" hidden="1" customWidth="1"/>
    <col min="6168" max="6169" width="3.5" style="1" customWidth="1"/>
    <col min="6170" max="6170" width="0" style="1" hidden="1" customWidth="1"/>
    <col min="6171" max="6171" width="3.5" style="1" customWidth="1"/>
    <col min="6172" max="6172" width="0" style="1" hidden="1" customWidth="1"/>
    <col min="6173" max="6174" width="3.5" style="1" customWidth="1"/>
    <col min="6175" max="6175" width="0" style="1" hidden="1" customWidth="1"/>
    <col min="6176" max="6176" width="3.5" style="1" customWidth="1"/>
    <col min="6177" max="6177" width="0" style="1" hidden="1" customWidth="1"/>
    <col min="6178" max="6184" width="3.5" style="1" customWidth="1"/>
    <col min="6185" max="6185" width="6.296875" style="1" customWidth="1"/>
    <col min="6186" max="6186" width="4.19921875" style="1" customWidth="1"/>
    <col min="6187" max="6187" width="3" style="1" customWidth="1"/>
    <col min="6188" max="6199" width="0" style="1" hidden="1" customWidth="1"/>
    <col min="6200" max="6200" width="15.8984375" style="1" customWidth="1"/>
    <col min="6201" max="6201" width="17" style="1" customWidth="1"/>
    <col min="6202" max="6220" width="8.09765625" style="1"/>
    <col min="6221" max="6221" width="5.296875" style="1" customWidth="1"/>
    <col min="6222" max="6399" width="8.09765625" style="1"/>
    <col min="6400" max="6402" width="3.5" style="1" customWidth="1"/>
    <col min="6403" max="6403" width="3.69921875" style="1" customWidth="1"/>
    <col min="6404" max="6404" width="0" style="1" hidden="1" customWidth="1"/>
    <col min="6405" max="6405" width="3.5" style="1" customWidth="1"/>
    <col min="6406" max="6406" width="0" style="1" hidden="1" customWidth="1"/>
    <col min="6407" max="6407" width="3.5" style="1" customWidth="1"/>
    <col min="6408" max="6408" width="0" style="1" hidden="1" customWidth="1"/>
    <col min="6409" max="6410" width="3.5" style="1" customWidth="1"/>
    <col min="6411" max="6411" width="0" style="1" hidden="1" customWidth="1"/>
    <col min="6412" max="6412" width="3.5" style="1" customWidth="1"/>
    <col min="6413" max="6413" width="0" style="1" hidden="1" customWidth="1"/>
    <col min="6414" max="6415" width="3.5" style="1" customWidth="1"/>
    <col min="6416" max="6416" width="0" style="1" hidden="1" customWidth="1"/>
    <col min="6417" max="6417" width="3.5" style="1" customWidth="1"/>
    <col min="6418" max="6418" width="0" style="1" hidden="1" customWidth="1"/>
    <col min="6419" max="6420" width="3.5" style="1" customWidth="1"/>
    <col min="6421" max="6421" width="0" style="1" hidden="1" customWidth="1"/>
    <col min="6422" max="6422" width="3.5" style="1" customWidth="1"/>
    <col min="6423" max="6423" width="0" style="1" hidden="1" customWidth="1"/>
    <col min="6424" max="6425" width="3.5" style="1" customWidth="1"/>
    <col min="6426" max="6426" width="0" style="1" hidden="1" customWidth="1"/>
    <col min="6427" max="6427" width="3.5" style="1" customWidth="1"/>
    <col min="6428" max="6428" width="0" style="1" hidden="1" customWidth="1"/>
    <col min="6429" max="6430" width="3.5" style="1" customWidth="1"/>
    <col min="6431" max="6431" width="0" style="1" hidden="1" customWidth="1"/>
    <col min="6432" max="6432" width="3.5" style="1" customWidth="1"/>
    <col min="6433" max="6433" width="0" style="1" hidden="1" customWidth="1"/>
    <col min="6434" max="6440" width="3.5" style="1" customWidth="1"/>
    <col min="6441" max="6441" width="6.296875" style="1" customWidth="1"/>
    <col min="6442" max="6442" width="4.19921875" style="1" customWidth="1"/>
    <col min="6443" max="6443" width="3" style="1" customWidth="1"/>
    <col min="6444" max="6455" width="0" style="1" hidden="1" customWidth="1"/>
    <col min="6456" max="6456" width="15.8984375" style="1" customWidth="1"/>
    <col min="6457" max="6457" width="17" style="1" customWidth="1"/>
    <col min="6458" max="6476" width="8.09765625" style="1"/>
    <col min="6477" max="6477" width="5.296875" style="1" customWidth="1"/>
    <col min="6478" max="6655" width="8.09765625" style="1"/>
    <col min="6656" max="6658" width="3.5" style="1" customWidth="1"/>
    <col min="6659" max="6659" width="3.69921875" style="1" customWidth="1"/>
    <col min="6660" max="6660" width="0" style="1" hidden="1" customWidth="1"/>
    <col min="6661" max="6661" width="3.5" style="1" customWidth="1"/>
    <col min="6662" max="6662" width="0" style="1" hidden="1" customWidth="1"/>
    <col min="6663" max="6663" width="3.5" style="1" customWidth="1"/>
    <col min="6664" max="6664" width="0" style="1" hidden="1" customWidth="1"/>
    <col min="6665" max="6666" width="3.5" style="1" customWidth="1"/>
    <col min="6667" max="6667" width="0" style="1" hidden="1" customWidth="1"/>
    <col min="6668" max="6668" width="3.5" style="1" customWidth="1"/>
    <col min="6669" max="6669" width="0" style="1" hidden="1" customWidth="1"/>
    <col min="6670" max="6671" width="3.5" style="1" customWidth="1"/>
    <col min="6672" max="6672" width="0" style="1" hidden="1" customWidth="1"/>
    <col min="6673" max="6673" width="3.5" style="1" customWidth="1"/>
    <col min="6674" max="6674" width="0" style="1" hidden="1" customWidth="1"/>
    <col min="6675" max="6676" width="3.5" style="1" customWidth="1"/>
    <col min="6677" max="6677" width="0" style="1" hidden="1" customWidth="1"/>
    <col min="6678" max="6678" width="3.5" style="1" customWidth="1"/>
    <col min="6679" max="6679" width="0" style="1" hidden="1" customWidth="1"/>
    <col min="6680" max="6681" width="3.5" style="1" customWidth="1"/>
    <col min="6682" max="6682" width="0" style="1" hidden="1" customWidth="1"/>
    <col min="6683" max="6683" width="3.5" style="1" customWidth="1"/>
    <col min="6684" max="6684" width="0" style="1" hidden="1" customWidth="1"/>
    <col min="6685" max="6686" width="3.5" style="1" customWidth="1"/>
    <col min="6687" max="6687" width="0" style="1" hidden="1" customWidth="1"/>
    <col min="6688" max="6688" width="3.5" style="1" customWidth="1"/>
    <col min="6689" max="6689" width="0" style="1" hidden="1" customWidth="1"/>
    <col min="6690" max="6696" width="3.5" style="1" customWidth="1"/>
    <col min="6697" max="6697" width="6.296875" style="1" customWidth="1"/>
    <col min="6698" max="6698" width="4.19921875" style="1" customWidth="1"/>
    <col min="6699" max="6699" width="3" style="1" customWidth="1"/>
    <col min="6700" max="6711" width="0" style="1" hidden="1" customWidth="1"/>
    <col min="6712" max="6712" width="15.8984375" style="1" customWidth="1"/>
    <col min="6713" max="6713" width="17" style="1" customWidth="1"/>
    <col min="6714" max="6732" width="8.09765625" style="1"/>
    <col min="6733" max="6733" width="5.296875" style="1" customWidth="1"/>
    <col min="6734" max="6911" width="8.09765625" style="1"/>
    <col min="6912" max="6914" width="3.5" style="1" customWidth="1"/>
    <col min="6915" max="6915" width="3.69921875" style="1" customWidth="1"/>
    <col min="6916" max="6916" width="0" style="1" hidden="1" customWidth="1"/>
    <col min="6917" max="6917" width="3.5" style="1" customWidth="1"/>
    <col min="6918" max="6918" width="0" style="1" hidden="1" customWidth="1"/>
    <col min="6919" max="6919" width="3.5" style="1" customWidth="1"/>
    <col min="6920" max="6920" width="0" style="1" hidden="1" customWidth="1"/>
    <col min="6921" max="6922" width="3.5" style="1" customWidth="1"/>
    <col min="6923" max="6923" width="0" style="1" hidden="1" customWidth="1"/>
    <col min="6924" max="6924" width="3.5" style="1" customWidth="1"/>
    <col min="6925" max="6925" width="0" style="1" hidden="1" customWidth="1"/>
    <col min="6926" max="6927" width="3.5" style="1" customWidth="1"/>
    <col min="6928" max="6928" width="0" style="1" hidden="1" customWidth="1"/>
    <col min="6929" max="6929" width="3.5" style="1" customWidth="1"/>
    <col min="6930" max="6930" width="0" style="1" hidden="1" customWidth="1"/>
    <col min="6931" max="6932" width="3.5" style="1" customWidth="1"/>
    <col min="6933" max="6933" width="0" style="1" hidden="1" customWidth="1"/>
    <col min="6934" max="6934" width="3.5" style="1" customWidth="1"/>
    <col min="6935" max="6935" width="0" style="1" hidden="1" customWidth="1"/>
    <col min="6936" max="6937" width="3.5" style="1" customWidth="1"/>
    <col min="6938" max="6938" width="0" style="1" hidden="1" customWidth="1"/>
    <col min="6939" max="6939" width="3.5" style="1" customWidth="1"/>
    <col min="6940" max="6940" width="0" style="1" hidden="1" customWidth="1"/>
    <col min="6941" max="6942" width="3.5" style="1" customWidth="1"/>
    <col min="6943" max="6943" width="0" style="1" hidden="1" customWidth="1"/>
    <col min="6944" max="6944" width="3.5" style="1" customWidth="1"/>
    <col min="6945" max="6945" width="0" style="1" hidden="1" customWidth="1"/>
    <col min="6946" max="6952" width="3.5" style="1" customWidth="1"/>
    <col min="6953" max="6953" width="6.296875" style="1" customWidth="1"/>
    <col min="6954" max="6954" width="4.19921875" style="1" customWidth="1"/>
    <col min="6955" max="6955" width="3" style="1" customWidth="1"/>
    <col min="6956" max="6967" width="0" style="1" hidden="1" customWidth="1"/>
    <col min="6968" max="6968" width="15.8984375" style="1" customWidth="1"/>
    <col min="6969" max="6969" width="17" style="1" customWidth="1"/>
    <col min="6970" max="6988" width="8.09765625" style="1"/>
    <col min="6989" max="6989" width="5.296875" style="1" customWidth="1"/>
    <col min="6990" max="7167" width="8.09765625" style="1"/>
    <col min="7168" max="7170" width="3.5" style="1" customWidth="1"/>
    <col min="7171" max="7171" width="3.69921875" style="1" customWidth="1"/>
    <col min="7172" max="7172" width="0" style="1" hidden="1" customWidth="1"/>
    <col min="7173" max="7173" width="3.5" style="1" customWidth="1"/>
    <col min="7174" max="7174" width="0" style="1" hidden="1" customWidth="1"/>
    <col min="7175" max="7175" width="3.5" style="1" customWidth="1"/>
    <col min="7176" max="7176" width="0" style="1" hidden="1" customWidth="1"/>
    <col min="7177" max="7178" width="3.5" style="1" customWidth="1"/>
    <col min="7179" max="7179" width="0" style="1" hidden="1" customWidth="1"/>
    <col min="7180" max="7180" width="3.5" style="1" customWidth="1"/>
    <col min="7181" max="7181" width="0" style="1" hidden="1" customWidth="1"/>
    <col min="7182" max="7183" width="3.5" style="1" customWidth="1"/>
    <col min="7184" max="7184" width="0" style="1" hidden="1" customWidth="1"/>
    <col min="7185" max="7185" width="3.5" style="1" customWidth="1"/>
    <col min="7186" max="7186" width="0" style="1" hidden="1" customWidth="1"/>
    <col min="7187" max="7188" width="3.5" style="1" customWidth="1"/>
    <col min="7189" max="7189" width="0" style="1" hidden="1" customWidth="1"/>
    <col min="7190" max="7190" width="3.5" style="1" customWidth="1"/>
    <col min="7191" max="7191" width="0" style="1" hidden="1" customWidth="1"/>
    <col min="7192" max="7193" width="3.5" style="1" customWidth="1"/>
    <col min="7194" max="7194" width="0" style="1" hidden="1" customWidth="1"/>
    <col min="7195" max="7195" width="3.5" style="1" customWidth="1"/>
    <col min="7196" max="7196" width="0" style="1" hidden="1" customWidth="1"/>
    <col min="7197" max="7198" width="3.5" style="1" customWidth="1"/>
    <col min="7199" max="7199" width="0" style="1" hidden="1" customWidth="1"/>
    <col min="7200" max="7200" width="3.5" style="1" customWidth="1"/>
    <col min="7201" max="7201" width="0" style="1" hidden="1" customWidth="1"/>
    <col min="7202" max="7208" width="3.5" style="1" customWidth="1"/>
    <col min="7209" max="7209" width="6.296875" style="1" customWidth="1"/>
    <col min="7210" max="7210" width="4.19921875" style="1" customWidth="1"/>
    <col min="7211" max="7211" width="3" style="1" customWidth="1"/>
    <col min="7212" max="7223" width="0" style="1" hidden="1" customWidth="1"/>
    <col min="7224" max="7224" width="15.8984375" style="1" customWidth="1"/>
    <col min="7225" max="7225" width="17" style="1" customWidth="1"/>
    <col min="7226" max="7244" width="8.09765625" style="1"/>
    <col min="7245" max="7245" width="5.296875" style="1" customWidth="1"/>
    <col min="7246" max="7423" width="8.09765625" style="1"/>
    <col min="7424" max="7426" width="3.5" style="1" customWidth="1"/>
    <col min="7427" max="7427" width="3.69921875" style="1" customWidth="1"/>
    <col min="7428" max="7428" width="0" style="1" hidden="1" customWidth="1"/>
    <col min="7429" max="7429" width="3.5" style="1" customWidth="1"/>
    <col min="7430" max="7430" width="0" style="1" hidden="1" customWidth="1"/>
    <col min="7431" max="7431" width="3.5" style="1" customWidth="1"/>
    <col min="7432" max="7432" width="0" style="1" hidden="1" customWidth="1"/>
    <col min="7433" max="7434" width="3.5" style="1" customWidth="1"/>
    <col min="7435" max="7435" width="0" style="1" hidden="1" customWidth="1"/>
    <col min="7436" max="7436" width="3.5" style="1" customWidth="1"/>
    <col min="7437" max="7437" width="0" style="1" hidden="1" customWidth="1"/>
    <col min="7438" max="7439" width="3.5" style="1" customWidth="1"/>
    <col min="7440" max="7440" width="0" style="1" hidden="1" customWidth="1"/>
    <col min="7441" max="7441" width="3.5" style="1" customWidth="1"/>
    <col min="7442" max="7442" width="0" style="1" hidden="1" customWidth="1"/>
    <col min="7443" max="7444" width="3.5" style="1" customWidth="1"/>
    <col min="7445" max="7445" width="0" style="1" hidden="1" customWidth="1"/>
    <col min="7446" max="7446" width="3.5" style="1" customWidth="1"/>
    <col min="7447" max="7447" width="0" style="1" hidden="1" customWidth="1"/>
    <col min="7448" max="7449" width="3.5" style="1" customWidth="1"/>
    <col min="7450" max="7450" width="0" style="1" hidden="1" customWidth="1"/>
    <col min="7451" max="7451" width="3.5" style="1" customWidth="1"/>
    <col min="7452" max="7452" width="0" style="1" hidden="1" customWidth="1"/>
    <col min="7453" max="7454" width="3.5" style="1" customWidth="1"/>
    <col min="7455" max="7455" width="0" style="1" hidden="1" customWidth="1"/>
    <col min="7456" max="7456" width="3.5" style="1" customWidth="1"/>
    <col min="7457" max="7457" width="0" style="1" hidden="1" customWidth="1"/>
    <col min="7458" max="7464" width="3.5" style="1" customWidth="1"/>
    <col min="7465" max="7465" width="6.296875" style="1" customWidth="1"/>
    <col min="7466" max="7466" width="4.19921875" style="1" customWidth="1"/>
    <col min="7467" max="7467" width="3" style="1" customWidth="1"/>
    <col min="7468" max="7479" width="0" style="1" hidden="1" customWidth="1"/>
    <col min="7480" max="7480" width="15.8984375" style="1" customWidth="1"/>
    <col min="7481" max="7481" width="17" style="1" customWidth="1"/>
    <col min="7482" max="7500" width="8.09765625" style="1"/>
    <col min="7501" max="7501" width="5.296875" style="1" customWidth="1"/>
    <col min="7502" max="7679" width="8.09765625" style="1"/>
    <col min="7680" max="7682" width="3.5" style="1" customWidth="1"/>
    <col min="7683" max="7683" width="3.69921875" style="1" customWidth="1"/>
    <col min="7684" max="7684" width="0" style="1" hidden="1" customWidth="1"/>
    <col min="7685" max="7685" width="3.5" style="1" customWidth="1"/>
    <col min="7686" max="7686" width="0" style="1" hidden="1" customWidth="1"/>
    <col min="7687" max="7687" width="3.5" style="1" customWidth="1"/>
    <col min="7688" max="7688" width="0" style="1" hidden="1" customWidth="1"/>
    <col min="7689" max="7690" width="3.5" style="1" customWidth="1"/>
    <col min="7691" max="7691" width="0" style="1" hidden="1" customWidth="1"/>
    <col min="7692" max="7692" width="3.5" style="1" customWidth="1"/>
    <col min="7693" max="7693" width="0" style="1" hidden="1" customWidth="1"/>
    <col min="7694" max="7695" width="3.5" style="1" customWidth="1"/>
    <col min="7696" max="7696" width="0" style="1" hidden="1" customWidth="1"/>
    <col min="7697" max="7697" width="3.5" style="1" customWidth="1"/>
    <col min="7698" max="7698" width="0" style="1" hidden="1" customWidth="1"/>
    <col min="7699" max="7700" width="3.5" style="1" customWidth="1"/>
    <col min="7701" max="7701" width="0" style="1" hidden="1" customWidth="1"/>
    <col min="7702" max="7702" width="3.5" style="1" customWidth="1"/>
    <col min="7703" max="7703" width="0" style="1" hidden="1" customWidth="1"/>
    <col min="7704" max="7705" width="3.5" style="1" customWidth="1"/>
    <col min="7706" max="7706" width="0" style="1" hidden="1" customWidth="1"/>
    <col min="7707" max="7707" width="3.5" style="1" customWidth="1"/>
    <col min="7708" max="7708" width="0" style="1" hidden="1" customWidth="1"/>
    <col min="7709" max="7710" width="3.5" style="1" customWidth="1"/>
    <col min="7711" max="7711" width="0" style="1" hidden="1" customWidth="1"/>
    <col min="7712" max="7712" width="3.5" style="1" customWidth="1"/>
    <col min="7713" max="7713" width="0" style="1" hidden="1" customWidth="1"/>
    <col min="7714" max="7720" width="3.5" style="1" customWidth="1"/>
    <col min="7721" max="7721" width="6.296875" style="1" customWidth="1"/>
    <col min="7722" max="7722" width="4.19921875" style="1" customWidth="1"/>
    <col min="7723" max="7723" width="3" style="1" customWidth="1"/>
    <col min="7724" max="7735" width="0" style="1" hidden="1" customWidth="1"/>
    <col min="7736" max="7736" width="15.8984375" style="1" customWidth="1"/>
    <col min="7737" max="7737" width="17" style="1" customWidth="1"/>
    <col min="7738" max="7756" width="8.09765625" style="1"/>
    <col min="7757" max="7757" width="5.296875" style="1" customWidth="1"/>
    <col min="7758" max="7935" width="8.09765625" style="1"/>
    <col min="7936" max="7938" width="3.5" style="1" customWidth="1"/>
    <col min="7939" max="7939" width="3.69921875" style="1" customWidth="1"/>
    <col min="7940" max="7940" width="0" style="1" hidden="1" customWidth="1"/>
    <col min="7941" max="7941" width="3.5" style="1" customWidth="1"/>
    <col min="7942" max="7942" width="0" style="1" hidden="1" customWidth="1"/>
    <col min="7943" max="7943" width="3.5" style="1" customWidth="1"/>
    <col min="7944" max="7944" width="0" style="1" hidden="1" customWidth="1"/>
    <col min="7945" max="7946" width="3.5" style="1" customWidth="1"/>
    <col min="7947" max="7947" width="0" style="1" hidden="1" customWidth="1"/>
    <col min="7948" max="7948" width="3.5" style="1" customWidth="1"/>
    <col min="7949" max="7949" width="0" style="1" hidden="1" customWidth="1"/>
    <col min="7950" max="7951" width="3.5" style="1" customWidth="1"/>
    <col min="7952" max="7952" width="0" style="1" hidden="1" customWidth="1"/>
    <col min="7953" max="7953" width="3.5" style="1" customWidth="1"/>
    <col min="7954" max="7954" width="0" style="1" hidden="1" customWidth="1"/>
    <col min="7955" max="7956" width="3.5" style="1" customWidth="1"/>
    <col min="7957" max="7957" width="0" style="1" hidden="1" customWidth="1"/>
    <col min="7958" max="7958" width="3.5" style="1" customWidth="1"/>
    <col min="7959" max="7959" width="0" style="1" hidden="1" customWidth="1"/>
    <col min="7960" max="7961" width="3.5" style="1" customWidth="1"/>
    <col min="7962" max="7962" width="0" style="1" hidden="1" customWidth="1"/>
    <col min="7963" max="7963" width="3.5" style="1" customWidth="1"/>
    <col min="7964" max="7964" width="0" style="1" hidden="1" customWidth="1"/>
    <col min="7965" max="7966" width="3.5" style="1" customWidth="1"/>
    <col min="7967" max="7967" width="0" style="1" hidden="1" customWidth="1"/>
    <col min="7968" max="7968" width="3.5" style="1" customWidth="1"/>
    <col min="7969" max="7969" width="0" style="1" hidden="1" customWidth="1"/>
    <col min="7970" max="7976" width="3.5" style="1" customWidth="1"/>
    <col min="7977" max="7977" width="6.296875" style="1" customWidth="1"/>
    <col min="7978" max="7978" width="4.19921875" style="1" customWidth="1"/>
    <col min="7979" max="7979" width="3" style="1" customWidth="1"/>
    <col min="7980" max="7991" width="0" style="1" hidden="1" customWidth="1"/>
    <col min="7992" max="7992" width="15.8984375" style="1" customWidth="1"/>
    <col min="7993" max="7993" width="17" style="1" customWidth="1"/>
    <col min="7994" max="8012" width="8.09765625" style="1"/>
    <col min="8013" max="8013" width="5.296875" style="1" customWidth="1"/>
    <col min="8014" max="8191" width="8.09765625" style="1"/>
    <col min="8192" max="8194" width="3.5" style="1" customWidth="1"/>
    <col min="8195" max="8195" width="3.69921875" style="1" customWidth="1"/>
    <col min="8196" max="8196" width="0" style="1" hidden="1" customWidth="1"/>
    <col min="8197" max="8197" width="3.5" style="1" customWidth="1"/>
    <col min="8198" max="8198" width="0" style="1" hidden="1" customWidth="1"/>
    <col min="8199" max="8199" width="3.5" style="1" customWidth="1"/>
    <col min="8200" max="8200" width="0" style="1" hidden="1" customWidth="1"/>
    <col min="8201" max="8202" width="3.5" style="1" customWidth="1"/>
    <col min="8203" max="8203" width="0" style="1" hidden="1" customWidth="1"/>
    <col min="8204" max="8204" width="3.5" style="1" customWidth="1"/>
    <col min="8205" max="8205" width="0" style="1" hidden="1" customWidth="1"/>
    <col min="8206" max="8207" width="3.5" style="1" customWidth="1"/>
    <col min="8208" max="8208" width="0" style="1" hidden="1" customWidth="1"/>
    <col min="8209" max="8209" width="3.5" style="1" customWidth="1"/>
    <col min="8210" max="8210" width="0" style="1" hidden="1" customWidth="1"/>
    <col min="8211" max="8212" width="3.5" style="1" customWidth="1"/>
    <col min="8213" max="8213" width="0" style="1" hidden="1" customWidth="1"/>
    <col min="8214" max="8214" width="3.5" style="1" customWidth="1"/>
    <col min="8215" max="8215" width="0" style="1" hidden="1" customWidth="1"/>
    <col min="8216" max="8217" width="3.5" style="1" customWidth="1"/>
    <col min="8218" max="8218" width="0" style="1" hidden="1" customWidth="1"/>
    <col min="8219" max="8219" width="3.5" style="1" customWidth="1"/>
    <col min="8220" max="8220" width="0" style="1" hidden="1" customWidth="1"/>
    <col min="8221" max="8222" width="3.5" style="1" customWidth="1"/>
    <col min="8223" max="8223" width="0" style="1" hidden="1" customWidth="1"/>
    <col min="8224" max="8224" width="3.5" style="1" customWidth="1"/>
    <col min="8225" max="8225" width="0" style="1" hidden="1" customWidth="1"/>
    <col min="8226" max="8232" width="3.5" style="1" customWidth="1"/>
    <col min="8233" max="8233" width="6.296875" style="1" customWidth="1"/>
    <col min="8234" max="8234" width="4.19921875" style="1" customWidth="1"/>
    <col min="8235" max="8235" width="3" style="1" customWidth="1"/>
    <col min="8236" max="8247" width="0" style="1" hidden="1" customWidth="1"/>
    <col min="8248" max="8248" width="15.8984375" style="1" customWidth="1"/>
    <col min="8249" max="8249" width="17" style="1" customWidth="1"/>
    <col min="8250" max="8268" width="8.09765625" style="1"/>
    <col min="8269" max="8269" width="5.296875" style="1" customWidth="1"/>
    <col min="8270" max="8447" width="8.09765625" style="1"/>
    <col min="8448" max="8450" width="3.5" style="1" customWidth="1"/>
    <col min="8451" max="8451" width="3.69921875" style="1" customWidth="1"/>
    <col min="8452" max="8452" width="0" style="1" hidden="1" customWidth="1"/>
    <col min="8453" max="8453" width="3.5" style="1" customWidth="1"/>
    <col min="8454" max="8454" width="0" style="1" hidden="1" customWidth="1"/>
    <col min="8455" max="8455" width="3.5" style="1" customWidth="1"/>
    <col min="8456" max="8456" width="0" style="1" hidden="1" customWidth="1"/>
    <col min="8457" max="8458" width="3.5" style="1" customWidth="1"/>
    <col min="8459" max="8459" width="0" style="1" hidden="1" customWidth="1"/>
    <col min="8460" max="8460" width="3.5" style="1" customWidth="1"/>
    <col min="8461" max="8461" width="0" style="1" hidden="1" customWidth="1"/>
    <col min="8462" max="8463" width="3.5" style="1" customWidth="1"/>
    <col min="8464" max="8464" width="0" style="1" hidden="1" customWidth="1"/>
    <col min="8465" max="8465" width="3.5" style="1" customWidth="1"/>
    <col min="8466" max="8466" width="0" style="1" hidden="1" customWidth="1"/>
    <col min="8467" max="8468" width="3.5" style="1" customWidth="1"/>
    <col min="8469" max="8469" width="0" style="1" hidden="1" customWidth="1"/>
    <col min="8470" max="8470" width="3.5" style="1" customWidth="1"/>
    <col min="8471" max="8471" width="0" style="1" hidden="1" customWidth="1"/>
    <col min="8472" max="8473" width="3.5" style="1" customWidth="1"/>
    <col min="8474" max="8474" width="0" style="1" hidden="1" customWidth="1"/>
    <col min="8475" max="8475" width="3.5" style="1" customWidth="1"/>
    <col min="8476" max="8476" width="0" style="1" hidden="1" customWidth="1"/>
    <col min="8477" max="8478" width="3.5" style="1" customWidth="1"/>
    <col min="8479" max="8479" width="0" style="1" hidden="1" customWidth="1"/>
    <col min="8480" max="8480" width="3.5" style="1" customWidth="1"/>
    <col min="8481" max="8481" width="0" style="1" hidden="1" customWidth="1"/>
    <col min="8482" max="8488" width="3.5" style="1" customWidth="1"/>
    <col min="8489" max="8489" width="6.296875" style="1" customWidth="1"/>
    <col min="8490" max="8490" width="4.19921875" style="1" customWidth="1"/>
    <col min="8491" max="8491" width="3" style="1" customWidth="1"/>
    <col min="8492" max="8503" width="0" style="1" hidden="1" customWidth="1"/>
    <col min="8504" max="8504" width="15.8984375" style="1" customWidth="1"/>
    <col min="8505" max="8505" width="17" style="1" customWidth="1"/>
    <col min="8506" max="8524" width="8.09765625" style="1"/>
    <col min="8525" max="8525" width="5.296875" style="1" customWidth="1"/>
    <col min="8526" max="8703" width="8.09765625" style="1"/>
    <col min="8704" max="8706" width="3.5" style="1" customWidth="1"/>
    <col min="8707" max="8707" width="3.69921875" style="1" customWidth="1"/>
    <col min="8708" max="8708" width="0" style="1" hidden="1" customWidth="1"/>
    <col min="8709" max="8709" width="3.5" style="1" customWidth="1"/>
    <col min="8710" max="8710" width="0" style="1" hidden="1" customWidth="1"/>
    <col min="8711" max="8711" width="3.5" style="1" customWidth="1"/>
    <col min="8712" max="8712" width="0" style="1" hidden="1" customWidth="1"/>
    <col min="8713" max="8714" width="3.5" style="1" customWidth="1"/>
    <col min="8715" max="8715" width="0" style="1" hidden="1" customWidth="1"/>
    <col min="8716" max="8716" width="3.5" style="1" customWidth="1"/>
    <col min="8717" max="8717" width="0" style="1" hidden="1" customWidth="1"/>
    <col min="8718" max="8719" width="3.5" style="1" customWidth="1"/>
    <col min="8720" max="8720" width="0" style="1" hidden="1" customWidth="1"/>
    <col min="8721" max="8721" width="3.5" style="1" customWidth="1"/>
    <col min="8722" max="8722" width="0" style="1" hidden="1" customWidth="1"/>
    <col min="8723" max="8724" width="3.5" style="1" customWidth="1"/>
    <col min="8725" max="8725" width="0" style="1" hidden="1" customWidth="1"/>
    <col min="8726" max="8726" width="3.5" style="1" customWidth="1"/>
    <col min="8727" max="8727" width="0" style="1" hidden="1" customWidth="1"/>
    <col min="8728" max="8729" width="3.5" style="1" customWidth="1"/>
    <col min="8730" max="8730" width="0" style="1" hidden="1" customWidth="1"/>
    <col min="8731" max="8731" width="3.5" style="1" customWidth="1"/>
    <col min="8732" max="8732" width="0" style="1" hidden="1" customWidth="1"/>
    <col min="8733" max="8734" width="3.5" style="1" customWidth="1"/>
    <col min="8735" max="8735" width="0" style="1" hidden="1" customWidth="1"/>
    <col min="8736" max="8736" width="3.5" style="1" customWidth="1"/>
    <col min="8737" max="8737" width="0" style="1" hidden="1" customWidth="1"/>
    <col min="8738" max="8744" width="3.5" style="1" customWidth="1"/>
    <col min="8745" max="8745" width="6.296875" style="1" customWidth="1"/>
    <col min="8746" max="8746" width="4.19921875" style="1" customWidth="1"/>
    <col min="8747" max="8747" width="3" style="1" customWidth="1"/>
    <col min="8748" max="8759" width="0" style="1" hidden="1" customWidth="1"/>
    <col min="8760" max="8760" width="15.8984375" style="1" customWidth="1"/>
    <col min="8761" max="8761" width="17" style="1" customWidth="1"/>
    <col min="8762" max="8780" width="8.09765625" style="1"/>
    <col min="8781" max="8781" width="5.296875" style="1" customWidth="1"/>
    <col min="8782" max="8959" width="8.09765625" style="1"/>
    <col min="8960" max="8962" width="3.5" style="1" customWidth="1"/>
    <col min="8963" max="8963" width="3.69921875" style="1" customWidth="1"/>
    <col min="8964" max="8964" width="0" style="1" hidden="1" customWidth="1"/>
    <col min="8965" max="8965" width="3.5" style="1" customWidth="1"/>
    <col min="8966" max="8966" width="0" style="1" hidden="1" customWidth="1"/>
    <col min="8967" max="8967" width="3.5" style="1" customWidth="1"/>
    <col min="8968" max="8968" width="0" style="1" hidden="1" customWidth="1"/>
    <col min="8969" max="8970" width="3.5" style="1" customWidth="1"/>
    <col min="8971" max="8971" width="0" style="1" hidden="1" customWidth="1"/>
    <col min="8972" max="8972" width="3.5" style="1" customWidth="1"/>
    <col min="8973" max="8973" width="0" style="1" hidden="1" customWidth="1"/>
    <col min="8974" max="8975" width="3.5" style="1" customWidth="1"/>
    <col min="8976" max="8976" width="0" style="1" hidden="1" customWidth="1"/>
    <col min="8977" max="8977" width="3.5" style="1" customWidth="1"/>
    <col min="8978" max="8978" width="0" style="1" hidden="1" customWidth="1"/>
    <col min="8979" max="8980" width="3.5" style="1" customWidth="1"/>
    <col min="8981" max="8981" width="0" style="1" hidden="1" customWidth="1"/>
    <col min="8982" max="8982" width="3.5" style="1" customWidth="1"/>
    <col min="8983" max="8983" width="0" style="1" hidden="1" customWidth="1"/>
    <col min="8984" max="8985" width="3.5" style="1" customWidth="1"/>
    <col min="8986" max="8986" width="0" style="1" hidden="1" customWidth="1"/>
    <col min="8987" max="8987" width="3.5" style="1" customWidth="1"/>
    <col min="8988" max="8988" width="0" style="1" hidden="1" customWidth="1"/>
    <col min="8989" max="8990" width="3.5" style="1" customWidth="1"/>
    <col min="8991" max="8991" width="0" style="1" hidden="1" customWidth="1"/>
    <col min="8992" max="8992" width="3.5" style="1" customWidth="1"/>
    <col min="8993" max="8993" width="0" style="1" hidden="1" customWidth="1"/>
    <col min="8994" max="9000" width="3.5" style="1" customWidth="1"/>
    <col min="9001" max="9001" width="6.296875" style="1" customWidth="1"/>
    <col min="9002" max="9002" width="4.19921875" style="1" customWidth="1"/>
    <col min="9003" max="9003" width="3" style="1" customWidth="1"/>
    <col min="9004" max="9015" width="0" style="1" hidden="1" customWidth="1"/>
    <col min="9016" max="9016" width="15.8984375" style="1" customWidth="1"/>
    <col min="9017" max="9017" width="17" style="1" customWidth="1"/>
    <col min="9018" max="9036" width="8.09765625" style="1"/>
    <col min="9037" max="9037" width="5.296875" style="1" customWidth="1"/>
    <col min="9038" max="9215" width="8.09765625" style="1"/>
    <col min="9216" max="9218" width="3.5" style="1" customWidth="1"/>
    <col min="9219" max="9219" width="3.69921875" style="1" customWidth="1"/>
    <col min="9220" max="9220" width="0" style="1" hidden="1" customWidth="1"/>
    <col min="9221" max="9221" width="3.5" style="1" customWidth="1"/>
    <col min="9222" max="9222" width="0" style="1" hidden="1" customWidth="1"/>
    <col min="9223" max="9223" width="3.5" style="1" customWidth="1"/>
    <col min="9224" max="9224" width="0" style="1" hidden="1" customWidth="1"/>
    <col min="9225" max="9226" width="3.5" style="1" customWidth="1"/>
    <col min="9227" max="9227" width="0" style="1" hidden="1" customWidth="1"/>
    <col min="9228" max="9228" width="3.5" style="1" customWidth="1"/>
    <col min="9229" max="9229" width="0" style="1" hidden="1" customWidth="1"/>
    <col min="9230" max="9231" width="3.5" style="1" customWidth="1"/>
    <col min="9232" max="9232" width="0" style="1" hidden="1" customWidth="1"/>
    <col min="9233" max="9233" width="3.5" style="1" customWidth="1"/>
    <col min="9234" max="9234" width="0" style="1" hidden="1" customWidth="1"/>
    <col min="9235" max="9236" width="3.5" style="1" customWidth="1"/>
    <col min="9237" max="9237" width="0" style="1" hidden="1" customWidth="1"/>
    <col min="9238" max="9238" width="3.5" style="1" customWidth="1"/>
    <col min="9239" max="9239" width="0" style="1" hidden="1" customWidth="1"/>
    <col min="9240" max="9241" width="3.5" style="1" customWidth="1"/>
    <col min="9242" max="9242" width="0" style="1" hidden="1" customWidth="1"/>
    <col min="9243" max="9243" width="3.5" style="1" customWidth="1"/>
    <col min="9244" max="9244" width="0" style="1" hidden="1" customWidth="1"/>
    <col min="9245" max="9246" width="3.5" style="1" customWidth="1"/>
    <col min="9247" max="9247" width="0" style="1" hidden="1" customWidth="1"/>
    <col min="9248" max="9248" width="3.5" style="1" customWidth="1"/>
    <col min="9249" max="9249" width="0" style="1" hidden="1" customWidth="1"/>
    <col min="9250" max="9256" width="3.5" style="1" customWidth="1"/>
    <col min="9257" max="9257" width="6.296875" style="1" customWidth="1"/>
    <col min="9258" max="9258" width="4.19921875" style="1" customWidth="1"/>
    <col min="9259" max="9259" width="3" style="1" customWidth="1"/>
    <col min="9260" max="9271" width="0" style="1" hidden="1" customWidth="1"/>
    <col min="9272" max="9272" width="15.8984375" style="1" customWidth="1"/>
    <col min="9273" max="9273" width="17" style="1" customWidth="1"/>
    <col min="9274" max="9292" width="8.09765625" style="1"/>
    <col min="9293" max="9293" width="5.296875" style="1" customWidth="1"/>
    <col min="9294" max="9471" width="8.09765625" style="1"/>
    <col min="9472" max="9474" width="3.5" style="1" customWidth="1"/>
    <col min="9475" max="9475" width="3.69921875" style="1" customWidth="1"/>
    <col min="9476" max="9476" width="0" style="1" hidden="1" customWidth="1"/>
    <col min="9477" max="9477" width="3.5" style="1" customWidth="1"/>
    <col min="9478" max="9478" width="0" style="1" hidden="1" customWidth="1"/>
    <col min="9479" max="9479" width="3.5" style="1" customWidth="1"/>
    <col min="9480" max="9480" width="0" style="1" hidden="1" customWidth="1"/>
    <col min="9481" max="9482" width="3.5" style="1" customWidth="1"/>
    <col min="9483" max="9483" width="0" style="1" hidden="1" customWidth="1"/>
    <col min="9484" max="9484" width="3.5" style="1" customWidth="1"/>
    <col min="9485" max="9485" width="0" style="1" hidden="1" customWidth="1"/>
    <col min="9486" max="9487" width="3.5" style="1" customWidth="1"/>
    <col min="9488" max="9488" width="0" style="1" hidden="1" customWidth="1"/>
    <col min="9489" max="9489" width="3.5" style="1" customWidth="1"/>
    <col min="9490" max="9490" width="0" style="1" hidden="1" customWidth="1"/>
    <col min="9491" max="9492" width="3.5" style="1" customWidth="1"/>
    <col min="9493" max="9493" width="0" style="1" hidden="1" customWidth="1"/>
    <col min="9494" max="9494" width="3.5" style="1" customWidth="1"/>
    <col min="9495" max="9495" width="0" style="1" hidden="1" customWidth="1"/>
    <col min="9496" max="9497" width="3.5" style="1" customWidth="1"/>
    <col min="9498" max="9498" width="0" style="1" hidden="1" customWidth="1"/>
    <col min="9499" max="9499" width="3.5" style="1" customWidth="1"/>
    <col min="9500" max="9500" width="0" style="1" hidden="1" customWidth="1"/>
    <col min="9501" max="9502" width="3.5" style="1" customWidth="1"/>
    <col min="9503" max="9503" width="0" style="1" hidden="1" customWidth="1"/>
    <col min="9504" max="9504" width="3.5" style="1" customWidth="1"/>
    <col min="9505" max="9505" width="0" style="1" hidden="1" customWidth="1"/>
    <col min="9506" max="9512" width="3.5" style="1" customWidth="1"/>
    <col min="9513" max="9513" width="6.296875" style="1" customWidth="1"/>
    <col min="9514" max="9514" width="4.19921875" style="1" customWidth="1"/>
    <col min="9515" max="9515" width="3" style="1" customWidth="1"/>
    <col min="9516" max="9527" width="0" style="1" hidden="1" customWidth="1"/>
    <col min="9528" max="9528" width="15.8984375" style="1" customWidth="1"/>
    <col min="9529" max="9529" width="17" style="1" customWidth="1"/>
    <col min="9530" max="9548" width="8.09765625" style="1"/>
    <col min="9549" max="9549" width="5.296875" style="1" customWidth="1"/>
    <col min="9550" max="9727" width="8.09765625" style="1"/>
    <col min="9728" max="9730" width="3.5" style="1" customWidth="1"/>
    <col min="9731" max="9731" width="3.69921875" style="1" customWidth="1"/>
    <col min="9732" max="9732" width="0" style="1" hidden="1" customWidth="1"/>
    <col min="9733" max="9733" width="3.5" style="1" customWidth="1"/>
    <col min="9734" max="9734" width="0" style="1" hidden="1" customWidth="1"/>
    <col min="9735" max="9735" width="3.5" style="1" customWidth="1"/>
    <col min="9736" max="9736" width="0" style="1" hidden="1" customWidth="1"/>
    <col min="9737" max="9738" width="3.5" style="1" customWidth="1"/>
    <col min="9739" max="9739" width="0" style="1" hidden="1" customWidth="1"/>
    <col min="9740" max="9740" width="3.5" style="1" customWidth="1"/>
    <col min="9741" max="9741" width="0" style="1" hidden="1" customWidth="1"/>
    <col min="9742" max="9743" width="3.5" style="1" customWidth="1"/>
    <col min="9744" max="9744" width="0" style="1" hidden="1" customWidth="1"/>
    <col min="9745" max="9745" width="3.5" style="1" customWidth="1"/>
    <col min="9746" max="9746" width="0" style="1" hidden="1" customWidth="1"/>
    <col min="9747" max="9748" width="3.5" style="1" customWidth="1"/>
    <col min="9749" max="9749" width="0" style="1" hidden="1" customWidth="1"/>
    <col min="9750" max="9750" width="3.5" style="1" customWidth="1"/>
    <col min="9751" max="9751" width="0" style="1" hidden="1" customWidth="1"/>
    <col min="9752" max="9753" width="3.5" style="1" customWidth="1"/>
    <col min="9754" max="9754" width="0" style="1" hidden="1" customWidth="1"/>
    <col min="9755" max="9755" width="3.5" style="1" customWidth="1"/>
    <col min="9756" max="9756" width="0" style="1" hidden="1" customWidth="1"/>
    <col min="9757" max="9758" width="3.5" style="1" customWidth="1"/>
    <col min="9759" max="9759" width="0" style="1" hidden="1" customWidth="1"/>
    <col min="9760" max="9760" width="3.5" style="1" customWidth="1"/>
    <col min="9761" max="9761" width="0" style="1" hidden="1" customWidth="1"/>
    <col min="9762" max="9768" width="3.5" style="1" customWidth="1"/>
    <col min="9769" max="9769" width="6.296875" style="1" customWidth="1"/>
    <col min="9770" max="9770" width="4.19921875" style="1" customWidth="1"/>
    <col min="9771" max="9771" width="3" style="1" customWidth="1"/>
    <col min="9772" max="9783" width="0" style="1" hidden="1" customWidth="1"/>
    <col min="9784" max="9784" width="15.8984375" style="1" customWidth="1"/>
    <col min="9785" max="9785" width="17" style="1" customWidth="1"/>
    <col min="9786" max="9804" width="8.09765625" style="1"/>
    <col min="9805" max="9805" width="5.296875" style="1" customWidth="1"/>
    <col min="9806" max="9983" width="8.09765625" style="1"/>
    <col min="9984" max="9986" width="3.5" style="1" customWidth="1"/>
    <col min="9987" max="9987" width="3.69921875" style="1" customWidth="1"/>
    <col min="9988" max="9988" width="0" style="1" hidden="1" customWidth="1"/>
    <col min="9989" max="9989" width="3.5" style="1" customWidth="1"/>
    <col min="9990" max="9990" width="0" style="1" hidden="1" customWidth="1"/>
    <col min="9991" max="9991" width="3.5" style="1" customWidth="1"/>
    <col min="9992" max="9992" width="0" style="1" hidden="1" customWidth="1"/>
    <col min="9993" max="9994" width="3.5" style="1" customWidth="1"/>
    <col min="9995" max="9995" width="0" style="1" hidden="1" customWidth="1"/>
    <col min="9996" max="9996" width="3.5" style="1" customWidth="1"/>
    <col min="9997" max="9997" width="0" style="1" hidden="1" customWidth="1"/>
    <col min="9998" max="9999" width="3.5" style="1" customWidth="1"/>
    <col min="10000" max="10000" width="0" style="1" hidden="1" customWidth="1"/>
    <col min="10001" max="10001" width="3.5" style="1" customWidth="1"/>
    <col min="10002" max="10002" width="0" style="1" hidden="1" customWidth="1"/>
    <col min="10003" max="10004" width="3.5" style="1" customWidth="1"/>
    <col min="10005" max="10005" width="0" style="1" hidden="1" customWidth="1"/>
    <col min="10006" max="10006" width="3.5" style="1" customWidth="1"/>
    <col min="10007" max="10007" width="0" style="1" hidden="1" customWidth="1"/>
    <col min="10008" max="10009" width="3.5" style="1" customWidth="1"/>
    <col min="10010" max="10010" width="0" style="1" hidden="1" customWidth="1"/>
    <col min="10011" max="10011" width="3.5" style="1" customWidth="1"/>
    <col min="10012" max="10012" width="0" style="1" hidden="1" customWidth="1"/>
    <col min="10013" max="10014" width="3.5" style="1" customWidth="1"/>
    <col min="10015" max="10015" width="0" style="1" hidden="1" customWidth="1"/>
    <col min="10016" max="10016" width="3.5" style="1" customWidth="1"/>
    <col min="10017" max="10017" width="0" style="1" hidden="1" customWidth="1"/>
    <col min="10018" max="10024" width="3.5" style="1" customWidth="1"/>
    <col min="10025" max="10025" width="6.296875" style="1" customWidth="1"/>
    <col min="10026" max="10026" width="4.19921875" style="1" customWidth="1"/>
    <col min="10027" max="10027" width="3" style="1" customWidth="1"/>
    <col min="10028" max="10039" width="0" style="1" hidden="1" customWidth="1"/>
    <col min="10040" max="10040" width="15.8984375" style="1" customWidth="1"/>
    <col min="10041" max="10041" width="17" style="1" customWidth="1"/>
    <col min="10042" max="10060" width="8.09765625" style="1"/>
    <col min="10061" max="10061" width="5.296875" style="1" customWidth="1"/>
    <col min="10062" max="10239" width="8.09765625" style="1"/>
    <col min="10240" max="10242" width="3.5" style="1" customWidth="1"/>
    <col min="10243" max="10243" width="3.69921875" style="1" customWidth="1"/>
    <col min="10244" max="10244" width="0" style="1" hidden="1" customWidth="1"/>
    <col min="10245" max="10245" width="3.5" style="1" customWidth="1"/>
    <col min="10246" max="10246" width="0" style="1" hidden="1" customWidth="1"/>
    <col min="10247" max="10247" width="3.5" style="1" customWidth="1"/>
    <col min="10248" max="10248" width="0" style="1" hidden="1" customWidth="1"/>
    <col min="10249" max="10250" width="3.5" style="1" customWidth="1"/>
    <col min="10251" max="10251" width="0" style="1" hidden="1" customWidth="1"/>
    <col min="10252" max="10252" width="3.5" style="1" customWidth="1"/>
    <col min="10253" max="10253" width="0" style="1" hidden="1" customWidth="1"/>
    <col min="10254" max="10255" width="3.5" style="1" customWidth="1"/>
    <col min="10256" max="10256" width="0" style="1" hidden="1" customWidth="1"/>
    <col min="10257" max="10257" width="3.5" style="1" customWidth="1"/>
    <col min="10258" max="10258" width="0" style="1" hidden="1" customWidth="1"/>
    <col min="10259" max="10260" width="3.5" style="1" customWidth="1"/>
    <col min="10261" max="10261" width="0" style="1" hidden="1" customWidth="1"/>
    <col min="10262" max="10262" width="3.5" style="1" customWidth="1"/>
    <col min="10263" max="10263" width="0" style="1" hidden="1" customWidth="1"/>
    <col min="10264" max="10265" width="3.5" style="1" customWidth="1"/>
    <col min="10266" max="10266" width="0" style="1" hidden="1" customWidth="1"/>
    <col min="10267" max="10267" width="3.5" style="1" customWidth="1"/>
    <col min="10268" max="10268" width="0" style="1" hidden="1" customWidth="1"/>
    <col min="10269" max="10270" width="3.5" style="1" customWidth="1"/>
    <col min="10271" max="10271" width="0" style="1" hidden="1" customWidth="1"/>
    <col min="10272" max="10272" width="3.5" style="1" customWidth="1"/>
    <col min="10273" max="10273" width="0" style="1" hidden="1" customWidth="1"/>
    <col min="10274" max="10280" width="3.5" style="1" customWidth="1"/>
    <col min="10281" max="10281" width="6.296875" style="1" customWidth="1"/>
    <col min="10282" max="10282" width="4.19921875" style="1" customWidth="1"/>
    <col min="10283" max="10283" width="3" style="1" customWidth="1"/>
    <col min="10284" max="10295" width="0" style="1" hidden="1" customWidth="1"/>
    <col min="10296" max="10296" width="15.8984375" style="1" customWidth="1"/>
    <col min="10297" max="10297" width="17" style="1" customWidth="1"/>
    <col min="10298" max="10316" width="8.09765625" style="1"/>
    <col min="10317" max="10317" width="5.296875" style="1" customWidth="1"/>
    <col min="10318" max="10495" width="8.09765625" style="1"/>
    <col min="10496" max="10498" width="3.5" style="1" customWidth="1"/>
    <col min="10499" max="10499" width="3.69921875" style="1" customWidth="1"/>
    <col min="10500" max="10500" width="0" style="1" hidden="1" customWidth="1"/>
    <col min="10501" max="10501" width="3.5" style="1" customWidth="1"/>
    <col min="10502" max="10502" width="0" style="1" hidden="1" customWidth="1"/>
    <col min="10503" max="10503" width="3.5" style="1" customWidth="1"/>
    <col min="10504" max="10504" width="0" style="1" hidden="1" customWidth="1"/>
    <col min="10505" max="10506" width="3.5" style="1" customWidth="1"/>
    <col min="10507" max="10507" width="0" style="1" hidden="1" customWidth="1"/>
    <col min="10508" max="10508" width="3.5" style="1" customWidth="1"/>
    <col min="10509" max="10509" width="0" style="1" hidden="1" customWidth="1"/>
    <col min="10510" max="10511" width="3.5" style="1" customWidth="1"/>
    <col min="10512" max="10512" width="0" style="1" hidden="1" customWidth="1"/>
    <col min="10513" max="10513" width="3.5" style="1" customWidth="1"/>
    <col min="10514" max="10514" width="0" style="1" hidden="1" customWidth="1"/>
    <col min="10515" max="10516" width="3.5" style="1" customWidth="1"/>
    <col min="10517" max="10517" width="0" style="1" hidden="1" customWidth="1"/>
    <col min="10518" max="10518" width="3.5" style="1" customWidth="1"/>
    <col min="10519" max="10519" width="0" style="1" hidden="1" customWidth="1"/>
    <col min="10520" max="10521" width="3.5" style="1" customWidth="1"/>
    <col min="10522" max="10522" width="0" style="1" hidden="1" customWidth="1"/>
    <col min="10523" max="10523" width="3.5" style="1" customWidth="1"/>
    <col min="10524" max="10524" width="0" style="1" hidden="1" customWidth="1"/>
    <col min="10525" max="10526" width="3.5" style="1" customWidth="1"/>
    <col min="10527" max="10527" width="0" style="1" hidden="1" customWidth="1"/>
    <col min="10528" max="10528" width="3.5" style="1" customWidth="1"/>
    <col min="10529" max="10529" width="0" style="1" hidden="1" customWidth="1"/>
    <col min="10530" max="10536" width="3.5" style="1" customWidth="1"/>
    <col min="10537" max="10537" width="6.296875" style="1" customWidth="1"/>
    <col min="10538" max="10538" width="4.19921875" style="1" customWidth="1"/>
    <col min="10539" max="10539" width="3" style="1" customWidth="1"/>
    <col min="10540" max="10551" width="0" style="1" hidden="1" customWidth="1"/>
    <col min="10552" max="10552" width="15.8984375" style="1" customWidth="1"/>
    <col min="10553" max="10553" width="17" style="1" customWidth="1"/>
    <col min="10554" max="10572" width="8.09765625" style="1"/>
    <col min="10573" max="10573" width="5.296875" style="1" customWidth="1"/>
    <col min="10574" max="10751" width="8.09765625" style="1"/>
    <col min="10752" max="10754" width="3.5" style="1" customWidth="1"/>
    <col min="10755" max="10755" width="3.69921875" style="1" customWidth="1"/>
    <col min="10756" max="10756" width="0" style="1" hidden="1" customWidth="1"/>
    <col min="10757" max="10757" width="3.5" style="1" customWidth="1"/>
    <col min="10758" max="10758" width="0" style="1" hidden="1" customWidth="1"/>
    <col min="10759" max="10759" width="3.5" style="1" customWidth="1"/>
    <col min="10760" max="10760" width="0" style="1" hidden="1" customWidth="1"/>
    <col min="10761" max="10762" width="3.5" style="1" customWidth="1"/>
    <col min="10763" max="10763" width="0" style="1" hidden="1" customWidth="1"/>
    <col min="10764" max="10764" width="3.5" style="1" customWidth="1"/>
    <col min="10765" max="10765" width="0" style="1" hidden="1" customWidth="1"/>
    <col min="10766" max="10767" width="3.5" style="1" customWidth="1"/>
    <col min="10768" max="10768" width="0" style="1" hidden="1" customWidth="1"/>
    <col min="10769" max="10769" width="3.5" style="1" customWidth="1"/>
    <col min="10770" max="10770" width="0" style="1" hidden="1" customWidth="1"/>
    <col min="10771" max="10772" width="3.5" style="1" customWidth="1"/>
    <col min="10773" max="10773" width="0" style="1" hidden="1" customWidth="1"/>
    <col min="10774" max="10774" width="3.5" style="1" customWidth="1"/>
    <col min="10775" max="10775" width="0" style="1" hidden="1" customWidth="1"/>
    <col min="10776" max="10777" width="3.5" style="1" customWidth="1"/>
    <col min="10778" max="10778" width="0" style="1" hidden="1" customWidth="1"/>
    <col min="10779" max="10779" width="3.5" style="1" customWidth="1"/>
    <col min="10780" max="10780" width="0" style="1" hidden="1" customWidth="1"/>
    <col min="10781" max="10782" width="3.5" style="1" customWidth="1"/>
    <col min="10783" max="10783" width="0" style="1" hidden="1" customWidth="1"/>
    <col min="10784" max="10784" width="3.5" style="1" customWidth="1"/>
    <col min="10785" max="10785" width="0" style="1" hidden="1" customWidth="1"/>
    <col min="10786" max="10792" width="3.5" style="1" customWidth="1"/>
    <col min="10793" max="10793" width="6.296875" style="1" customWidth="1"/>
    <col min="10794" max="10794" width="4.19921875" style="1" customWidth="1"/>
    <col min="10795" max="10795" width="3" style="1" customWidth="1"/>
    <col min="10796" max="10807" width="0" style="1" hidden="1" customWidth="1"/>
    <col min="10808" max="10808" width="15.8984375" style="1" customWidth="1"/>
    <col min="10809" max="10809" width="17" style="1" customWidth="1"/>
    <col min="10810" max="10828" width="8.09765625" style="1"/>
    <col min="10829" max="10829" width="5.296875" style="1" customWidth="1"/>
    <col min="10830" max="11007" width="8.09765625" style="1"/>
    <col min="11008" max="11010" width="3.5" style="1" customWidth="1"/>
    <col min="11011" max="11011" width="3.69921875" style="1" customWidth="1"/>
    <col min="11012" max="11012" width="0" style="1" hidden="1" customWidth="1"/>
    <col min="11013" max="11013" width="3.5" style="1" customWidth="1"/>
    <col min="11014" max="11014" width="0" style="1" hidden="1" customWidth="1"/>
    <col min="11015" max="11015" width="3.5" style="1" customWidth="1"/>
    <col min="11016" max="11016" width="0" style="1" hidden="1" customWidth="1"/>
    <col min="11017" max="11018" width="3.5" style="1" customWidth="1"/>
    <col min="11019" max="11019" width="0" style="1" hidden="1" customWidth="1"/>
    <col min="11020" max="11020" width="3.5" style="1" customWidth="1"/>
    <col min="11021" max="11021" width="0" style="1" hidden="1" customWidth="1"/>
    <col min="11022" max="11023" width="3.5" style="1" customWidth="1"/>
    <col min="11024" max="11024" width="0" style="1" hidden="1" customWidth="1"/>
    <col min="11025" max="11025" width="3.5" style="1" customWidth="1"/>
    <col min="11026" max="11026" width="0" style="1" hidden="1" customWidth="1"/>
    <col min="11027" max="11028" width="3.5" style="1" customWidth="1"/>
    <col min="11029" max="11029" width="0" style="1" hidden="1" customWidth="1"/>
    <col min="11030" max="11030" width="3.5" style="1" customWidth="1"/>
    <col min="11031" max="11031" width="0" style="1" hidden="1" customWidth="1"/>
    <col min="11032" max="11033" width="3.5" style="1" customWidth="1"/>
    <col min="11034" max="11034" width="0" style="1" hidden="1" customWidth="1"/>
    <col min="11035" max="11035" width="3.5" style="1" customWidth="1"/>
    <col min="11036" max="11036" width="0" style="1" hidden="1" customWidth="1"/>
    <col min="11037" max="11038" width="3.5" style="1" customWidth="1"/>
    <col min="11039" max="11039" width="0" style="1" hidden="1" customWidth="1"/>
    <col min="11040" max="11040" width="3.5" style="1" customWidth="1"/>
    <col min="11041" max="11041" width="0" style="1" hidden="1" customWidth="1"/>
    <col min="11042" max="11048" width="3.5" style="1" customWidth="1"/>
    <col min="11049" max="11049" width="6.296875" style="1" customWidth="1"/>
    <col min="11050" max="11050" width="4.19921875" style="1" customWidth="1"/>
    <col min="11051" max="11051" width="3" style="1" customWidth="1"/>
    <col min="11052" max="11063" width="0" style="1" hidden="1" customWidth="1"/>
    <col min="11064" max="11064" width="15.8984375" style="1" customWidth="1"/>
    <col min="11065" max="11065" width="17" style="1" customWidth="1"/>
    <col min="11066" max="11084" width="8.09765625" style="1"/>
    <col min="11085" max="11085" width="5.296875" style="1" customWidth="1"/>
    <col min="11086" max="11263" width="8.09765625" style="1"/>
    <col min="11264" max="11266" width="3.5" style="1" customWidth="1"/>
    <col min="11267" max="11267" width="3.69921875" style="1" customWidth="1"/>
    <col min="11268" max="11268" width="0" style="1" hidden="1" customWidth="1"/>
    <col min="11269" max="11269" width="3.5" style="1" customWidth="1"/>
    <col min="11270" max="11270" width="0" style="1" hidden="1" customWidth="1"/>
    <col min="11271" max="11271" width="3.5" style="1" customWidth="1"/>
    <col min="11272" max="11272" width="0" style="1" hidden="1" customWidth="1"/>
    <col min="11273" max="11274" width="3.5" style="1" customWidth="1"/>
    <col min="11275" max="11275" width="0" style="1" hidden="1" customWidth="1"/>
    <col min="11276" max="11276" width="3.5" style="1" customWidth="1"/>
    <col min="11277" max="11277" width="0" style="1" hidden="1" customWidth="1"/>
    <col min="11278" max="11279" width="3.5" style="1" customWidth="1"/>
    <col min="11280" max="11280" width="0" style="1" hidden="1" customWidth="1"/>
    <col min="11281" max="11281" width="3.5" style="1" customWidth="1"/>
    <col min="11282" max="11282" width="0" style="1" hidden="1" customWidth="1"/>
    <col min="11283" max="11284" width="3.5" style="1" customWidth="1"/>
    <col min="11285" max="11285" width="0" style="1" hidden="1" customWidth="1"/>
    <col min="11286" max="11286" width="3.5" style="1" customWidth="1"/>
    <col min="11287" max="11287" width="0" style="1" hidden="1" customWidth="1"/>
    <col min="11288" max="11289" width="3.5" style="1" customWidth="1"/>
    <col min="11290" max="11290" width="0" style="1" hidden="1" customWidth="1"/>
    <col min="11291" max="11291" width="3.5" style="1" customWidth="1"/>
    <col min="11292" max="11292" width="0" style="1" hidden="1" customWidth="1"/>
    <col min="11293" max="11294" width="3.5" style="1" customWidth="1"/>
    <col min="11295" max="11295" width="0" style="1" hidden="1" customWidth="1"/>
    <col min="11296" max="11296" width="3.5" style="1" customWidth="1"/>
    <col min="11297" max="11297" width="0" style="1" hidden="1" customWidth="1"/>
    <col min="11298" max="11304" width="3.5" style="1" customWidth="1"/>
    <col min="11305" max="11305" width="6.296875" style="1" customWidth="1"/>
    <col min="11306" max="11306" width="4.19921875" style="1" customWidth="1"/>
    <col min="11307" max="11307" width="3" style="1" customWidth="1"/>
    <col min="11308" max="11319" width="0" style="1" hidden="1" customWidth="1"/>
    <col min="11320" max="11320" width="15.8984375" style="1" customWidth="1"/>
    <col min="11321" max="11321" width="17" style="1" customWidth="1"/>
    <col min="11322" max="11340" width="8.09765625" style="1"/>
    <col min="11341" max="11341" width="5.296875" style="1" customWidth="1"/>
    <col min="11342" max="11519" width="8.09765625" style="1"/>
    <col min="11520" max="11522" width="3.5" style="1" customWidth="1"/>
    <col min="11523" max="11523" width="3.69921875" style="1" customWidth="1"/>
    <col min="11524" max="11524" width="0" style="1" hidden="1" customWidth="1"/>
    <col min="11525" max="11525" width="3.5" style="1" customWidth="1"/>
    <col min="11526" max="11526" width="0" style="1" hidden="1" customWidth="1"/>
    <col min="11527" max="11527" width="3.5" style="1" customWidth="1"/>
    <col min="11528" max="11528" width="0" style="1" hidden="1" customWidth="1"/>
    <col min="11529" max="11530" width="3.5" style="1" customWidth="1"/>
    <col min="11531" max="11531" width="0" style="1" hidden="1" customWidth="1"/>
    <col min="11532" max="11532" width="3.5" style="1" customWidth="1"/>
    <col min="11533" max="11533" width="0" style="1" hidden="1" customWidth="1"/>
    <col min="11534" max="11535" width="3.5" style="1" customWidth="1"/>
    <col min="11536" max="11536" width="0" style="1" hidden="1" customWidth="1"/>
    <col min="11537" max="11537" width="3.5" style="1" customWidth="1"/>
    <col min="11538" max="11538" width="0" style="1" hidden="1" customWidth="1"/>
    <col min="11539" max="11540" width="3.5" style="1" customWidth="1"/>
    <col min="11541" max="11541" width="0" style="1" hidden="1" customWidth="1"/>
    <col min="11542" max="11542" width="3.5" style="1" customWidth="1"/>
    <col min="11543" max="11543" width="0" style="1" hidden="1" customWidth="1"/>
    <col min="11544" max="11545" width="3.5" style="1" customWidth="1"/>
    <col min="11546" max="11546" width="0" style="1" hidden="1" customWidth="1"/>
    <col min="11547" max="11547" width="3.5" style="1" customWidth="1"/>
    <col min="11548" max="11548" width="0" style="1" hidden="1" customWidth="1"/>
    <col min="11549" max="11550" width="3.5" style="1" customWidth="1"/>
    <col min="11551" max="11551" width="0" style="1" hidden="1" customWidth="1"/>
    <col min="11552" max="11552" width="3.5" style="1" customWidth="1"/>
    <col min="11553" max="11553" width="0" style="1" hidden="1" customWidth="1"/>
    <col min="11554" max="11560" width="3.5" style="1" customWidth="1"/>
    <col min="11561" max="11561" width="6.296875" style="1" customWidth="1"/>
    <col min="11562" max="11562" width="4.19921875" style="1" customWidth="1"/>
    <col min="11563" max="11563" width="3" style="1" customWidth="1"/>
    <col min="11564" max="11575" width="0" style="1" hidden="1" customWidth="1"/>
    <col min="11576" max="11576" width="15.8984375" style="1" customWidth="1"/>
    <col min="11577" max="11577" width="17" style="1" customWidth="1"/>
    <col min="11578" max="11596" width="8.09765625" style="1"/>
    <col min="11597" max="11597" width="5.296875" style="1" customWidth="1"/>
    <col min="11598" max="11775" width="8.09765625" style="1"/>
    <col min="11776" max="11778" width="3.5" style="1" customWidth="1"/>
    <col min="11779" max="11779" width="3.69921875" style="1" customWidth="1"/>
    <col min="11780" max="11780" width="0" style="1" hidden="1" customWidth="1"/>
    <col min="11781" max="11781" width="3.5" style="1" customWidth="1"/>
    <col min="11782" max="11782" width="0" style="1" hidden="1" customWidth="1"/>
    <col min="11783" max="11783" width="3.5" style="1" customWidth="1"/>
    <col min="11784" max="11784" width="0" style="1" hidden="1" customWidth="1"/>
    <col min="11785" max="11786" width="3.5" style="1" customWidth="1"/>
    <col min="11787" max="11787" width="0" style="1" hidden="1" customWidth="1"/>
    <col min="11788" max="11788" width="3.5" style="1" customWidth="1"/>
    <col min="11789" max="11789" width="0" style="1" hidden="1" customWidth="1"/>
    <col min="11790" max="11791" width="3.5" style="1" customWidth="1"/>
    <col min="11792" max="11792" width="0" style="1" hidden="1" customWidth="1"/>
    <col min="11793" max="11793" width="3.5" style="1" customWidth="1"/>
    <col min="11794" max="11794" width="0" style="1" hidden="1" customWidth="1"/>
    <col min="11795" max="11796" width="3.5" style="1" customWidth="1"/>
    <col min="11797" max="11797" width="0" style="1" hidden="1" customWidth="1"/>
    <col min="11798" max="11798" width="3.5" style="1" customWidth="1"/>
    <col min="11799" max="11799" width="0" style="1" hidden="1" customWidth="1"/>
    <col min="11800" max="11801" width="3.5" style="1" customWidth="1"/>
    <col min="11802" max="11802" width="0" style="1" hidden="1" customWidth="1"/>
    <col min="11803" max="11803" width="3.5" style="1" customWidth="1"/>
    <col min="11804" max="11804" width="0" style="1" hidden="1" customWidth="1"/>
    <col min="11805" max="11806" width="3.5" style="1" customWidth="1"/>
    <col min="11807" max="11807" width="0" style="1" hidden="1" customWidth="1"/>
    <col min="11808" max="11808" width="3.5" style="1" customWidth="1"/>
    <col min="11809" max="11809" width="0" style="1" hidden="1" customWidth="1"/>
    <col min="11810" max="11816" width="3.5" style="1" customWidth="1"/>
    <col min="11817" max="11817" width="6.296875" style="1" customWidth="1"/>
    <col min="11818" max="11818" width="4.19921875" style="1" customWidth="1"/>
    <col min="11819" max="11819" width="3" style="1" customWidth="1"/>
    <col min="11820" max="11831" width="0" style="1" hidden="1" customWidth="1"/>
    <col min="11832" max="11832" width="15.8984375" style="1" customWidth="1"/>
    <col min="11833" max="11833" width="17" style="1" customWidth="1"/>
    <col min="11834" max="11852" width="8.09765625" style="1"/>
    <col min="11853" max="11853" width="5.296875" style="1" customWidth="1"/>
    <col min="11854" max="12031" width="8.09765625" style="1"/>
    <col min="12032" max="12034" width="3.5" style="1" customWidth="1"/>
    <col min="12035" max="12035" width="3.69921875" style="1" customWidth="1"/>
    <col min="12036" max="12036" width="0" style="1" hidden="1" customWidth="1"/>
    <col min="12037" max="12037" width="3.5" style="1" customWidth="1"/>
    <col min="12038" max="12038" width="0" style="1" hidden="1" customWidth="1"/>
    <col min="12039" max="12039" width="3.5" style="1" customWidth="1"/>
    <col min="12040" max="12040" width="0" style="1" hidden="1" customWidth="1"/>
    <col min="12041" max="12042" width="3.5" style="1" customWidth="1"/>
    <col min="12043" max="12043" width="0" style="1" hidden="1" customWidth="1"/>
    <col min="12044" max="12044" width="3.5" style="1" customWidth="1"/>
    <col min="12045" max="12045" width="0" style="1" hidden="1" customWidth="1"/>
    <col min="12046" max="12047" width="3.5" style="1" customWidth="1"/>
    <col min="12048" max="12048" width="0" style="1" hidden="1" customWidth="1"/>
    <col min="12049" max="12049" width="3.5" style="1" customWidth="1"/>
    <col min="12050" max="12050" width="0" style="1" hidden="1" customWidth="1"/>
    <col min="12051" max="12052" width="3.5" style="1" customWidth="1"/>
    <col min="12053" max="12053" width="0" style="1" hidden="1" customWidth="1"/>
    <col min="12054" max="12054" width="3.5" style="1" customWidth="1"/>
    <col min="12055" max="12055" width="0" style="1" hidden="1" customWidth="1"/>
    <col min="12056" max="12057" width="3.5" style="1" customWidth="1"/>
    <col min="12058" max="12058" width="0" style="1" hidden="1" customWidth="1"/>
    <col min="12059" max="12059" width="3.5" style="1" customWidth="1"/>
    <col min="12060" max="12060" width="0" style="1" hidden="1" customWidth="1"/>
    <col min="12061" max="12062" width="3.5" style="1" customWidth="1"/>
    <col min="12063" max="12063" width="0" style="1" hidden="1" customWidth="1"/>
    <col min="12064" max="12064" width="3.5" style="1" customWidth="1"/>
    <col min="12065" max="12065" width="0" style="1" hidden="1" customWidth="1"/>
    <col min="12066" max="12072" width="3.5" style="1" customWidth="1"/>
    <col min="12073" max="12073" width="6.296875" style="1" customWidth="1"/>
    <col min="12074" max="12074" width="4.19921875" style="1" customWidth="1"/>
    <col min="12075" max="12075" width="3" style="1" customWidth="1"/>
    <col min="12076" max="12087" width="0" style="1" hidden="1" customWidth="1"/>
    <col min="12088" max="12088" width="15.8984375" style="1" customWidth="1"/>
    <col min="12089" max="12089" width="17" style="1" customWidth="1"/>
    <col min="12090" max="12108" width="8.09765625" style="1"/>
    <col min="12109" max="12109" width="5.296875" style="1" customWidth="1"/>
    <col min="12110" max="12287" width="8.09765625" style="1"/>
    <col min="12288" max="12290" width="3.5" style="1" customWidth="1"/>
    <col min="12291" max="12291" width="3.69921875" style="1" customWidth="1"/>
    <col min="12292" max="12292" width="0" style="1" hidden="1" customWidth="1"/>
    <col min="12293" max="12293" width="3.5" style="1" customWidth="1"/>
    <col min="12294" max="12294" width="0" style="1" hidden="1" customWidth="1"/>
    <col min="12295" max="12295" width="3.5" style="1" customWidth="1"/>
    <col min="12296" max="12296" width="0" style="1" hidden="1" customWidth="1"/>
    <col min="12297" max="12298" width="3.5" style="1" customWidth="1"/>
    <col min="12299" max="12299" width="0" style="1" hidden="1" customWidth="1"/>
    <col min="12300" max="12300" width="3.5" style="1" customWidth="1"/>
    <col min="12301" max="12301" width="0" style="1" hidden="1" customWidth="1"/>
    <col min="12302" max="12303" width="3.5" style="1" customWidth="1"/>
    <col min="12304" max="12304" width="0" style="1" hidden="1" customWidth="1"/>
    <col min="12305" max="12305" width="3.5" style="1" customWidth="1"/>
    <col min="12306" max="12306" width="0" style="1" hidden="1" customWidth="1"/>
    <col min="12307" max="12308" width="3.5" style="1" customWidth="1"/>
    <col min="12309" max="12309" width="0" style="1" hidden="1" customWidth="1"/>
    <col min="12310" max="12310" width="3.5" style="1" customWidth="1"/>
    <col min="12311" max="12311" width="0" style="1" hidden="1" customWidth="1"/>
    <col min="12312" max="12313" width="3.5" style="1" customWidth="1"/>
    <col min="12314" max="12314" width="0" style="1" hidden="1" customWidth="1"/>
    <col min="12315" max="12315" width="3.5" style="1" customWidth="1"/>
    <col min="12316" max="12316" width="0" style="1" hidden="1" customWidth="1"/>
    <col min="12317" max="12318" width="3.5" style="1" customWidth="1"/>
    <col min="12319" max="12319" width="0" style="1" hidden="1" customWidth="1"/>
    <col min="12320" max="12320" width="3.5" style="1" customWidth="1"/>
    <col min="12321" max="12321" width="0" style="1" hidden="1" customWidth="1"/>
    <col min="12322" max="12328" width="3.5" style="1" customWidth="1"/>
    <col min="12329" max="12329" width="6.296875" style="1" customWidth="1"/>
    <col min="12330" max="12330" width="4.19921875" style="1" customWidth="1"/>
    <col min="12331" max="12331" width="3" style="1" customWidth="1"/>
    <col min="12332" max="12343" width="0" style="1" hidden="1" customWidth="1"/>
    <col min="12344" max="12344" width="15.8984375" style="1" customWidth="1"/>
    <col min="12345" max="12345" width="17" style="1" customWidth="1"/>
    <col min="12346" max="12364" width="8.09765625" style="1"/>
    <col min="12365" max="12365" width="5.296875" style="1" customWidth="1"/>
    <col min="12366" max="12543" width="8.09765625" style="1"/>
    <col min="12544" max="12546" width="3.5" style="1" customWidth="1"/>
    <col min="12547" max="12547" width="3.69921875" style="1" customWidth="1"/>
    <col min="12548" max="12548" width="0" style="1" hidden="1" customWidth="1"/>
    <col min="12549" max="12549" width="3.5" style="1" customWidth="1"/>
    <col min="12550" max="12550" width="0" style="1" hidden="1" customWidth="1"/>
    <col min="12551" max="12551" width="3.5" style="1" customWidth="1"/>
    <col min="12552" max="12552" width="0" style="1" hidden="1" customWidth="1"/>
    <col min="12553" max="12554" width="3.5" style="1" customWidth="1"/>
    <col min="12555" max="12555" width="0" style="1" hidden="1" customWidth="1"/>
    <col min="12556" max="12556" width="3.5" style="1" customWidth="1"/>
    <col min="12557" max="12557" width="0" style="1" hidden="1" customWidth="1"/>
    <col min="12558" max="12559" width="3.5" style="1" customWidth="1"/>
    <col min="12560" max="12560" width="0" style="1" hidden="1" customWidth="1"/>
    <col min="12561" max="12561" width="3.5" style="1" customWidth="1"/>
    <col min="12562" max="12562" width="0" style="1" hidden="1" customWidth="1"/>
    <col min="12563" max="12564" width="3.5" style="1" customWidth="1"/>
    <col min="12565" max="12565" width="0" style="1" hidden="1" customWidth="1"/>
    <col min="12566" max="12566" width="3.5" style="1" customWidth="1"/>
    <col min="12567" max="12567" width="0" style="1" hidden="1" customWidth="1"/>
    <col min="12568" max="12569" width="3.5" style="1" customWidth="1"/>
    <col min="12570" max="12570" width="0" style="1" hidden="1" customWidth="1"/>
    <col min="12571" max="12571" width="3.5" style="1" customWidth="1"/>
    <col min="12572" max="12572" width="0" style="1" hidden="1" customWidth="1"/>
    <col min="12573" max="12574" width="3.5" style="1" customWidth="1"/>
    <col min="12575" max="12575" width="0" style="1" hidden="1" customWidth="1"/>
    <col min="12576" max="12576" width="3.5" style="1" customWidth="1"/>
    <col min="12577" max="12577" width="0" style="1" hidden="1" customWidth="1"/>
    <col min="12578" max="12584" width="3.5" style="1" customWidth="1"/>
    <col min="12585" max="12585" width="6.296875" style="1" customWidth="1"/>
    <col min="12586" max="12586" width="4.19921875" style="1" customWidth="1"/>
    <col min="12587" max="12587" width="3" style="1" customWidth="1"/>
    <col min="12588" max="12599" width="0" style="1" hidden="1" customWidth="1"/>
    <col min="12600" max="12600" width="15.8984375" style="1" customWidth="1"/>
    <col min="12601" max="12601" width="17" style="1" customWidth="1"/>
    <col min="12602" max="12620" width="8.09765625" style="1"/>
    <col min="12621" max="12621" width="5.296875" style="1" customWidth="1"/>
    <col min="12622" max="12799" width="8.09765625" style="1"/>
    <col min="12800" max="12802" width="3.5" style="1" customWidth="1"/>
    <col min="12803" max="12803" width="3.69921875" style="1" customWidth="1"/>
    <col min="12804" max="12804" width="0" style="1" hidden="1" customWidth="1"/>
    <col min="12805" max="12805" width="3.5" style="1" customWidth="1"/>
    <col min="12806" max="12806" width="0" style="1" hidden="1" customWidth="1"/>
    <col min="12807" max="12807" width="3.5" style="1" customWidth="1"/>
    <col min="12808" max="12808" width="0" style="1" hidden="1" customWidth="1"/>
    <col min="12809" max="12810" width="3.5" style="1" customWidth="1"/>
    <col min="12811" max="12811" width="0" style="1" hidden="1" customWidth="1"/>
    <col min="12812" max="12812" width="3.5" style="1" customWidth="1"/>
    <col min="12813" max="12813" width="0" style="1" hidden="1" customWidth="1"/>
    <col min="12814" max="12815" width="3.5" style="1" customWidth="1"/>
    <col min="12816" max="12816" width="0" style="1" hidden="1" customWidth="1"/>
    <col min="12817" max="12817" width="3.5" style="1" customWidth="1"/>
    <col min="12818" max="12818" width="0" style="1" hidden="1" customWidth="1"/>
    <col min="12819" max="12820" width="3.5" style="1" customWidth="1"/>
    <col min="12821" max="12821" width="0" style="1" hidden="1" customWidth="1"/>
    <col min="12822" max="12822" width="3.5" style="1" customWidth="1"/>
    <col min="12823" max="12823" width="0" style="1" hidden="1" customWidth="1"/>
    <col min="12824" max="12825" width="3.5" style="1" customWidth="1"/>
    <col min="12826" max="12826" width="0" style="1" hidden="1" customWidth="1"/>
    <col min="12827" max="12827" width="3.5" style="1" customWidth="1"/>
    <col min="12828" max="12828" width="0" style="1" hidden="1" customWidth="1"/>
    <col min="12829" max="12830" width="3.5" style="1" customWidth="1"/>
    <col min="12831" max="12831" width="0" style="1" hidden="1" customWidth="1"/>
    <col min="12832" max="12832" width="3.5" style="1" customWidth="1"/>
    <col min="12833" max="12833" width="0" style="1" hidden="1" customWidth="1"/>
    <col min="12834" max="12840" width="3.5" style="1" customWidth="1"/>
    <col min="12841" max="12841" width="6.296875" style="1" customWidth="1"/>
    <col min="12842" max="12842" width="4.19921875" style="1" customWidth="1"/>
    <col min="12843" max="12843" width="3" style="1" customWidth="1"/>
    <col min="12844" max="12855" width="0" style="1" hidden="1" customWidth="1"/>
    <col min="12856" max="12856" width="15.8984375" style="1" customWidth="1"/>
    <col min="12857" max="12857" width="17" style="1" customWidth="1"/>
    <col min="12858" max="12876" width="8.09765625" style="1"/>
    <col min="12877" max="12877" width="5.296875" style="1" customWidth="1"/>
    <col min="12878" max="13055" width="8.09765625" style="1"/>
    <col min="13056" max="13058" width="3.5" style="1" customWidth="1"/>
    <col min="13059" max="13059" width="3.69921875" style="1" customWidth="1"/>
    <col min="13060" max="13060" width="0" style="1" hidden="1" customWidth="1"/>
    <col min="13061" max="13061" width="3.5" style="1" customWidth="1"/>
    <col min="13062" max="13062" width="0" style="1" hidden="1" customWidth="1"/>
    <col min="13063" max="13063" width="3.5" style="1" customWidth="1"/>
    <col min="13064" max="13064" width="0" style="1" hidden="1" customWidth="1"/>
    <col min="13065" max="13066" width="3.5" style="1" customWidth="1"/>
    <col min="13067" max="13067" width="0" style="1" hidden="1" customWidth="1"/>
    <col min="13068" max="13068" width="3.5" style="1" customWidth="1"/>
    <col min="13069" max="13069" width="0" style="1" hidden="1" customWidth="1"/>
    <col min="13070" max="13071" width="3.5" style="1" customWidth="1"/>
    <col min="13072" max="13072" width="0" style="1" hidden="1" customWidth="1"/>
    <col min="13073" max="13073" width="3.5" style="1" customWidth="1"/>
    <col min="13074" max="13074" width="0" style="1" hidden="1" customWidth="1"/>
    <col min="13075" max="13076" width="3.5" style="1" customWidth="1"/>
    <col min="13077" max="13077" width="0" style="1" hidden="1" customWidth="1"/>
    <col min="13078" max="13078" width="3.5" style="1" customWidth="1"/>
    <col min="13079" max="13079" width="0" style="1" hidden="1" customWidth="1"/>
    <col min="13080" max="13081" width="3.5" style="1" customWidth="1"/>
    <col min="13082" max="13082" width="0" style="1" hidden="1" customWidth="1"/>
    <col min="13083" max="13083" width="3.5" style="1" customWidth="1"/>
    <col min="13084" max="13084" width="0" style="1" hidden="1" customWidth="1"/>
    <col min="13085" max="13086" width="3.5" style="1" customWidth="1"/>
    <col min="13087" max="13087" width="0" style="1" hidden="1" customWidth="1"/>
    <col min="13088" max="13088" width="3.5" style="1" customWidth="1"/>
    <col min="13089" max="13089" width="0" style="1" hidden="1" customWidth="1"/>
    <col min="13090" max="13096" width="3.5" style="1" customWidth="1"/>
    <col min="13097" max="13097" width="6.296875" style="1" customWidth="1"/>
    <col min="13098" max="13098" width="4.19921875" style="1" customWidth="1"/>
    <col min="13099" max="13099" width="3" style="1" customWidth="1"/>
    <col min="13100" max="13111" width="0" style="1" hidden="1" customWidth="1"/>
    <col min="13112" max="13112" width="15.8984375" style="1" customWidth="1"/>
    <col min="13113" max="13113" width="17" style="1" customWidth="1"/>
    <col min="13114" max="13132" width="8.09765625" style="1"/>
    <col min="13133" max="13133" width="5.296875" style="1" customWidth="1"/>
    <col min="13134" max="13311" width="8.09765625" style="1"/>
    <col min="13312" max="13314" width="3.5" style="1" customWidth="1"/>
    <col min="13315" max="13315" width="3.69921875" style="1" customWidth="1"/>
    <col min="13316" max="13316" width="0" style="1" hidden="1" customWidth="1"/>
    <col min="13317" max="13317" width="3.5" style="1" customWidth="1"/>
    <col min="13318" max="13318" width="0" style="1" hidden="1" customWidth="1"/>
    <col min="13319" max="13319" width="3.5" style="1" customWidth="1"/>
    <col min="13320" max="13320" width="0" style="1" hidden="1" customWidth="1"/>
    <col min="13321" max="13322" width="3.5" style="1" customWidth="1"/>
    <col min="13323" max="13323" width="0" style="1" hidden="1" customWidth="1"/>
    <col min="13324" max="13324" width="3.5" style="1" customWidth="1"/>
    <col min="13325" max="13325" width="0" style="1" hidden="1" customWidth="1"/>
    <col min="13326" max="13327" width="3.5" style="1" customWidth="1"/>
    <col min="13328" max="13328" width="0" style="1" hidden="1" customWidth="1"/>
    <col min="13329" max="13329" width="3.5" style="1" customWidth="1"/>
    <col min="13330" max="13330" width="0" style="1" hidden="1" customWidth="1"/>
    <col min="13331" max="13332" width="3.5" style="1" customWidth="1"/>
    <col min="13333" max="13333" width="0" style="1" hidden="1" customWidth="1"/>
    <col min="13334" max="13334" width="3.5" style="1" customWidth="1"/>
    <col min="13335" max="13335" width="0" style="1" hidden="1" customWidth="1"/>
    <col min="13336" max="13337" width="3.5" style="1" customWidth="1"/>
    <col min="13338" max="13338" width="0" style="1" hidden="1" customWidth="1"/>
    <col min="13339" max="13339" width="3.5" style="1" customWidth="1"/>
    <col min="13340" max="13340" width="0" style="1" hidden="1" customWidth="1"/>
    <col min="13341" max="13342" width="3.5" style="1" customWidth="1"/>
    <col min="13343" max="13343" width="0" style="1" hidden="1" customWidth="1"/>
    <col min="13344" max="13344" width="3.5" style="1" customWidth="1"/>
    <col min="13345" max="13345" width="0" style="1" hidden="1" customWidth="1"/>
    <col min="13346" max="13352" width="3.5" style="1" customWidth="1"/>
    <col min="13353" max="13353" width="6.296875" style="1" customWidth="1"/>
    <col min="13354" max="13354" width="4.19921875" style="1" customWidth="1"/>
    <col min="13355" max="13355" width="3" style="1" customWidth="1"/>
    <col min="13356" max="13367" width="0" style="1" hidden="1" customWidth="1"/>
    <col min="13368" max="13368" width="15.8984375" style="1" customWidth="1"/>
    <col min="13369" max="13369" width="17" style="1" customWidth="1"/>
    <col min="13370" max="13388" width="8.09765625" style="1"/>
    <col min="13389" max="13389" width="5.296875" style="1" customWidth="1"/>
    <col min="13390" max="13567" width="8.09765625" style="1"/>
    <col min="13568" max="13570" width="3.5" style="1" customWidth="1"/>
    <col min="13571" max="13571" width="3.69921875" style="1" customWidth="1"/>
    <col min="13572" max="13572" width="0" style="1" hidden="1" customWidth="1"/>
    <col min="13573" max="13573" width="3.5" style="1" customWidth="1"/>
    <col min="13574" max="13574" width="0" style="1" hidden="1" customWidth="1"/>
    <col min="13575" max="13575" width="3.5" style="1" customWidth="1"/>
    <col min="13576" max="13576" width="0" style="1" hidden="1" customWidth="1"/>
    <col min="13577" max="13578" width="3.5" style="1" customWidth="1"/>
    <col min="13579" max="13579" width="0" style="1" hidden="1" customWidth="1"/>
    <col min="13580" max="13580" width="3.5" style="1" customWidth="1"/>
    <col min="13581" max="13581" width="0" style="1" hidden="1" customWidth="1"/>
    <col min="13582" max="13583" width="3.5" style="1" customWidth="1"/>
    <col min="13584" max="13584" width="0" style="1" hidden="1" customWidth="1"/>
    <col min="13585" max="13585" width="3.5" style="1" customWidth="1"/>
    <col min="13586" max="13586" width="0" style="1" hidden="1" customWidth="1"/>
    <col min="13587" max="13588" width="3.5" style="1" customWidth="1"/>
    <col min="13589" max="13589" width="0" style="1" hidden="1" customWidth="1"/>
    <col min="13590" max="13590" width="3.5" style="1" customWidth="1"/>
    <col min="13591" max="13591" width="0" style="1" hidden="1" customWidth="1"/>
    <col min="13592" max="13593" width="3.5" style="1" customWidth="1"/>
    <col min="13594" max="13594" width="0" style="1" hidden="1" customWidth="1"/>
    <col min="13595" max="13595" width="3.5" style="1" customWidth="1"/>
    <col min="13596" max="13596" width="0" style="1" hidden="1" customWidth="1"/>
    <col min="13597" max="13598" width="3.5" style="1" customWidth="1"/>
    <col min="13599" max="13599" width="0" style="1" hidden="1" customWidth="1"/>
    <col min="13600" max="13600" width="3.5" style="1" customWidth="1"/>
    <col min="13601" max="13601" width="0" style="1" hidden="1" customWidth="1"/>
    <col min="13602" max="13608" width="3.5" style="1" customWidth="1"/>
    <col min="13609" max="13609" width="6.296875" style="1" customWidth="1"/>
    <col min="13610" max="13610" width="4.19921875" style="1" customWidth="1"/>
    <col min="13611" max="13611" width="3" style="1" customWidth="1"/>
    <col min="13612" max="13623" width="0" style="1" hidden="1" customWidth="1"/>
    <col min="13624" max="13624" width="15.8984375" style="1" customWidth="1"/>
    <col min="13625" max="13625" width="17" style="1" customWidth="1"/>
    <col min="13626" max="13644" width="8.09765625" style="1"/>
    <col min="13645" max="13645" width="5.296875" style="1" customWidth="1"/>
    <col min="13646" max="13823" width="8.09765625" style="1"/>
    <col min="13824" max="13826" width="3.5" style="1" customWidth="1"/>
    <col min="13827" max="13827" width="3.69921875" style="1" customWidth="1"/>
    <col min="13828" max="13828" width="0" style="1" hidden="1" customWidth="1"/>
    <col min="13829" max="13829" width="3.5" style="1" customWidth="1"/>
    <col min="13830" max="13830" width="0" style="1" hidden="1" customWidth="1"/>
    <col min="13831" max="13831" width="3.5" style="1" customWidth="1"/>
    <col min="13832" max="13832" width="0" style="1" hidden="1" customWidth="1"/>
    <col min="13833" max="13834" width="3.5" style="1" customWidth="1"/>
    <col min="13835" max="13835" width="0" style="1" hidden="1" customWidth="1"/>
    <col min="13836" max="13836" width="3.5" style="1" customWidth="1"/>
    <col min="13837" max="13837" width="0" style="1" hidden="1" customWidth="1"/>
    <col min="13838" max="13839" width="3.5" style="1" customWidth="1"/>
    <col min="13840" max="13840" width="0" style="1" hidden="1" customWidth="1"/>
    <col min="13841" max="13841" width="3.5" style="1" customWidth="1"/>
    <col min="13842" max="13842" width="0" style="1" hidden="1" customWidth="1"/>
    <col min="13843" max="13844" width="3.5" style="1" customWidth="1"/>
    <col min="13845" max="13845" width="0" style="1" hidden="1" customWidth="1"/>
    <col min="13846" max="13846" width="3.5" style="1" customWidth="1"/>
    <col min="13847" max="13847" width="0" style="1" hidden="1" customWidth="1"/>
    <col min="13848" max="13849" width="3.5" style="1" customWidth="1"/>
    <col min="13850" max="13850" width="0" style="1" hidden="1" customWidth="1"/>
    <col min="13851" max="13851" width="3.5" style="1" customWidth="1"/>
    <col min="13852" max="13852" width="0" style="1" hidden="1" customWidth="1"/>
    <col min="13853" max="13854" width="3.5" style="1" customWidth="1"/>
    <col min="13855" max="13855" width="0" style="1" hidden="1" customWidth="1"/>
    <col min="13856" max="13856" width="3.5" style="1" customWidth="1"/>
    <col min="13857" max="13857" width="0" style="1" hidden="1" customWidth="1"/>
    <col min="13858" max="13864" width="3.5" style="1" customWidth="1"/>
    <col min="13865" max="13865" width="6.296875" style="1" customWidth="1"/>
    <col min="13866" max="13866" width="4.19921875" style="1" customWidth="1"/>
    <col min="13867" max="13867" width="3" style="1" customWidth="1"/>
    <col min="13868" max="13879" width="0" style="1" hidden="1" customWidth="1"/>
    <col min="13880" max="13880" width="15.8984375" style="1" customWidth="1"/>
    <col min="13881" max="13881" width="17" style="1" customWidth="1"/>
    <col min="13882" max="13900" width="8.09765625" style="1"/>
    <col min="13901" max="13901" width="5.296875" style="1" customWidth="1"/>
    <col min="13902" max="14079" width="8.09765625" style="1"/>
    <col min="14080" max="14082" width="3.5" style="1" customWidth="1"/>
    <col min="14083" max="14083" width="3.69921875" style="1" customWidth="1"/>
    <col min="14084" max="14084" width="0" style="1" hidden="1" customWidth="1"/>
    <col min="14085" max="14085" width="3.5" style="1" customWidth="1"/>
    <col min="14086" max="14086" width="0" style="1" hidden="1" customWidth="1"/>
    <col min="14087" max="14087" width="3.5" style="1" customWidth="1"/>
    <col min="14088" max="14088" width="0" style="1" hidden="1" customWidth="1"/>
    <col min="14089" max="14090" width="3.5" style="1" customWidth="1"/>
    <col min="14091" max="14091" width="0" style="1" hidden="1" customWidth="1"/>
    <col min="14092" max="14092" width="3.5" style="1" customWidth="1"/>
    <col min="14093" max="14093" width="0" style="1" hidden="1" customWidth="1"/>
    <col min="14094" max="14095" width="3.5" style="1" customWidth="1"/>
    <col min="14096" max="14096" width="0" style="1" hidden="1" customWidth="1"/>
    <col min="14097" max="14097" width="3.5" style="1" customWidth="1"/>
    <col min="14098" max="14098" width="0" style="1" hidden="1" customWidth="1"/>
    <col min="14099" max="14100" width="3.5" style="1" customWidth="1"/>
    <col min="14101" max="14101" width="0" style="1" hidden="1" customWidth="1"/>
    <col min="14102" max="14102" width="3.5" style="1" customWidth="1"/>
    <col min="14103" max="14103" width="0" style="1" hidden="1" customWidth="1"/>
    <col min="14104" max="14105" width="3.5" style="1" customWidth="1"/>
    <col min="14106" max="14106" width="0" style="1" hidden="1" customWidth="1"/>
    <col min="14107" max="14107" width="3.5" style="1" customWidth="1"/>
    <col min="14108" max="14108" width="0" style="1" hidden="1" customWidth="1"/>
    <col min="14109" max="14110" width="3.5" style="1" customWidth="1"/>
    <col min="14111" max="14111" width="0" style="1" hidden="1" customWidth="1"/>
    <col min="14112" max="14112" width="3.5" style="1" customWidth="1"/>
    <col min="14113" max="14113" width="0" style="1" hidden="1" customWidth="1"/>
    <col min="14114" max="14120" width="3.5" style="1" customWidth="1"/>
    <col min="14121" max="14121" width="6.296875" style="1" customWidth="1"/>
    <col min="14122" max="14122" width="4.19921875" style="1" customWidth="1"/>
    <col min="14123" max="14123" width="3" style="1" customWidth="1"/>
    <col min="14124" max="14135" width="0" style="1" hidden="1" customWidth="1"/>
    <col min="14136" max="14136" width="15.8984375" style="1" customWidth="1"/>
    <col min="14137" max="14137" width="17" style="1" customWidth="1"/>
    <col min="14138" max="14156" width="8.09765625" style="1"/>
    <col min="14157" max="14157" width="5.296875" style="1" customWidth="1"/>
    <col min="14158" max="14335" width="8.09765625" style="1"/>
    <col min="14336" max="14338" width="3.5" style="1" customWidth="1"/>
    <col min="14339" max="14339" width="3.69921875" style="1" customWidth="1"/>
    <col min="14340" max="14340" width="0" style="1" hidden="1" customWidth="1"/>
    <col min="14341" max="14341" width="3.5" style="1" customWidth="1"/>
    <col min="14342" max="14342" width="0" style="1" hidden="1" customWidth="1"/>
    <col min="14343" max="14343" width="3.5" style="1" customWidth="1"/>
    <col min="14344" max="14344" width="0" style="1" hidden="1" customWidth="1"/>
    <col min="14345" max="14346" width="3.5" style="1" customWidth="1"/>
    <col min="14347" max="14347" width="0" style="1" hidden="1" customWidth="1"/>
    <col min="14348" max="14348" width="3.5" style="1" customWidth="1"/>
    <col min="14349" max="14349" width="0" style="1" hidden="1" customWidth="1"/>
    <col min="14350" max="14351" width="3.5" style="1" customWidth="1"/>
    <col min="14352" max="14352" width="0" style="1" hidden="1" customWidth="1"/>
    <col min="14353" max="14353" width="3.5" style="1" customWidth="1"/>
    <col min="14354" max="14354" width="0" style="1" hidden="1" customWidth="1"/>
    <col min="14355" max="14356" width="3.5" style="1" customWidth="1"/>
    <col min="14357" max="14357" width="0" style="1" hidden="1" customWidth="1"/>
    <col min="14358" max="14358" width="3.5" style="1" customWidth="1"/>
    <col min="14359" max="14359" width="0" style="1" hidden="1" customWidth="1"/>
    <col min="14360" max="14361" width="3.5" style="1" customWidth="1"/>
    <col min="14362" max="14362" width="0" style="1" hidden="1" customWidth="1"/>
    <col min="14363" max="14363" width="3.5" style="1" customWidth="1"/>
    <col min="14364" max="14364" width="0" style="1" hidden="1" customWidth="1"/>
    <col min="14365" max="14366" width="3.5" style="1" customWidth="1"/>
    <col min="14367" max="14367" width="0" style="1" hidden="1" customWidth="1"/>
    <col min="14368" max="14368" width="3.5" style="1" customWidth="1"/>
    <col min="14369" max="14369" width="0" style="1" hidden="1" customWidth="1"/>
    <col min="14370" max="14376" width="3.5" style="1" customWidth="1"/>
    <col min="14377" max="14377" width="6.296875" style="1" customWidth="1"/>
    <col min="14378" max="14378" width="4.19921875" style="1" customWidth="1"/>
    <col min="14379" max="14379" width="3" style="1" customWidth="1"/>
    <col min="14380" max="14391" width="0" style="1" hidden="1" customWidth="1"/>
    <col min="14392" max="14392" width="15.8984375" style="1" customWidth="1"/>
    <col min="14393" max="14393" width="17" style="1" customWidth="1"/>
    <col min="14394" max="14412" width="8.09765625" style="1"/>
    <col min="14413" max="14413" width="5.296875" style="1" customWidth="1"/>
    <col min="14414" max="14591" width="8.09765625" style="1"/>
    <col min="14592" max="14594" width="3.5" style="1" customWidth="1"/>
    <col min="14595" max="14595" width="3.69921875" style="1" customWidth="1"/>
    <col min="14596" max="14596" width="0" style="1" hidden="1" customWidth="1"/>
    <col min="14597" max="14597" width="3.5" style="1" customWidth="1"/>
    <col min="14598" max="14598" width="0" style="1" hidden="1" customWidth="1"/>
    <col min="14599" max="14599" width="3.5" style="1" customWidth="1"/>
    <col min="14600" max="14600" width="0" style="1" hidden="1" customWidth="1"/>
    <col min="14601" max="14602" width="3.5" style="1" customWidth="1"/>
    <col min="14603" max="14603" width="0" style="1" hidden="1" customWidth="1"/>
    <col min="14604" max="14604" width="3.5" style="1" customWidth="1"/>
    <col min="14605" max="14605" width="0" style="1" hidden="1" customWidth="1"/>
    <col min="14606" max="14607" width="3.5" style="1" customWidth="1"/>
    <col min="14608" max="14608" width="0" style="1" hidden="1" customWidth="1"/>
    <col min="14609" max="14609" width="3.5" style="1" customWidth="1"/>
    <col min="14610" max="14610" width="0" style="1" hidden="1" customWidth="1"/>
    <col min="14611" max="14612" width="3.5" style="1" customWidth="1"/>
    <col min="14613" max="14613" width="0" style="1" hidden="1" customWidth="1"/>
    <col min="14614" max="14614" width="3.5" style="1" customWidth="1"/>
    <col min="14615" max="14615" width="0" style="1" hidden="1" customWidth="1"/>
    <col min="14616" max="14617" width="3.5" style="1" customWidth="1"/>
    <col min="14618" max="14618" width="0" style="1" hidden="1" customWidth="1"/>
    <col min="14619" max="14619" width="3.5" style="1" customWidth="1"/>
    <col min="14620" max="14620" width="0" style="1" hidden="1" customWidth="1"/>
    <col min="14621" max="14622" width="3.5" style="1" customWidth="1"/>
    <col min="14623" max="14623" width="0" style="1" hidden="1" customWidth="1"/>
    <col min="14624" max="14624" width="3.5" style="1" customWidth="1"/>
    <col min="14625" max="14625" width="0" style="1" hidden="1" customWidth="1"/>
    <col min="14626" max="14632" width="3.5" style="1" customWidth="1"/>
    <col min="14633" max="14633" width="6.296875" style="1" customWidth="1"/>
    <col min="14634" max="14634" width="4.19921875" style="1" customWidth="1"/>
    <col min="14635" max="14635" width="3" style="1" customWidth="1"/>
    <col min="14636" max="14647" width="0" style="1" hidden="1" customWidth="1"/>
    <col min="14648" max="14648" width="15.8984375" style="1" customWidth="1"/>
    <col min="14649" max="14649" width="17" style="1" customWidth="1"/>
    <col min="14650" max="14668" width="8.09765625" style="1"/>
    <col min="14669" max="14669" width="5.296875" style="1" customWidth="1"/>
    <col min="14670" max="14847" width="8.09765625" style="1"/>
    <col min="14848" max="14850" width="3.5" style="1" customWidth="1"/>
    <col min="14851" max="14851" width="3.69921875" style="1" customWidth="1"/>
    <col min="14852" max="14852" width="0" style="1" hidden="1" customWidth="1"/>
    <col min="14853" max="14853" width="3.5" style="1" customWidth="1"/>
    <col min="14854" max="14854" width="0" style="1" hidden="1" customWidth="1"/>
    <col min="14855" max="14855" width="3.5" style="1" customWidth="1"/>
    <col min="14856" max="14856" width="0" style="1" hidden="1" customWidth="1"/>
    <col min="14857" max="14858" width="3.5" style="1" customWidth="1"/>
    <col min="14859" max="14859" width="0" style="1" hidden="1" customWidth="1"/>
    <col min="14860" max="14860" width="3.5" style="1" customWidth="1"/>
    <col min="14861" max="14861" width="0" style="1" hidden="1" customWidth="1"/>
    <col min="14862" max="14863" width="3.5" style="1" customWidth="1"/>
    <col min="14864" max="14864" width="0" style="1" hidden="1" customWidth="1"/>
    <col min="14865" max="14865" width="3.5" style="1" customWidth="1"/>
    <col min="14866" max="14866" width="0" style="1" hidden="1" customWidth="1"/>
    <col min="14867" max="14868" width="3.5" style="1" customWidth="1"/>
    <col min="14869" max="14869" width="0" style="1" hidden="1" customWidth="1"/>
    <col min="14870" max="14870" width="3.5" style="1" customWidth="1"/>
    <col min="14871" max="14871" width="0" style="1" hidden="1" customWidth="1"/>
    <col min="14872" max="14873" width="3.5" style="1" customWidth="1"/>
    <col min="14874" max="14874" width="0" style="1" hidden="1" customWidth="1"/>
    <col min="14875" max="14875" width="3.5" style="1" customWidth="1"/>
    <col min="14876" max="14876" width="0" style="1" hidden="1" customWidth="1"/>
    <col min="14877" max="14878" width="3.5" style="1" customWidth="1"/>
    <col min="14879" max="14879" width="0" style="1" hidden="1" customWidth="1"/>
    <col min="14880" max="14880" width="3.5" style="1" customWidth="1"/>
    <col min="14881" max="14881" width="0" style="1" hidden="1" customWidth="1"/>
    <col min="14882" max="14888" width="3.5" style="1" customWidth="1"/>
    <col min="14889" max="14889" width="6.296875" style="1" customWidth="1"/>
    <col min="14890" max="14890" width="4.19921875" style="1" customWidth="1"/>
    <col min="14891" max="14891" width="3" style="1" customWidth="1"/>
    <col min="14892" max="14903" width="0" style="1" hidden="1" customWidth="1"/>
    <col min="14904" max="14904" width="15.8984375" style="1" customWidth="1"/>
    <col min="14905" max="14905" width="17" style="1" customWidth="1"/>
    <col min="14906" max="14924" width="8.09765625" style="1"/>
    <col min="14925" max="14925" width="5.296875" style="1" customWidth="1"/>
    <col min="14926" max="15103" width="8.09765625" style="1"/>
    <col min="15104" max="15106" width="3.5" style="1" customWidth="1"/>
    <col min="15107" max="15107" width="3.69921875" style="1" customWidth="1"/>
    <col min="15108" max="15108" width="0" style="1" hidden="1" customWidth="1"/>
    <col min="15109" max="15109" width="3.5" style="1" customWidth="1"/>
    <col min="15110" max="15110" width="0" style="1" hidden="1" customWidth="1"/>
    <col min="15111" max="15111" width="3.5" style="1" customWidth="1"/>
    <col min="15112" max="15112" width="0" style="1" hidden="1" customWidth="1"/>
    <col min="15113" max="15114" width="3.5" style="1" customWidth="1"/>
    <col min="15115" max="15115" width="0" style="1" hidden="1" customWidth="1"/>
    <col min="15116" max="15116" width="3.5" style="1" customWidth="1"/>
    <col min="15117" max="15117" width="0" style="1" hidden="1" customWidth="1"/>
    <col min="15118" max="15119" width="3.5" style="1" customWidth="1"/>
    <col min="15120" max="15120" width="0" style="1" hidden="1" customWidth="1"/>
    <col min="15121" max="15121" width="3.5" style="1" customWidth="1"/>
    <col min="15122" max="15122" width="0" style="1" hidden="1" customWidth="1"/>
    <col min="15123" max="15124" width="3.5" style="1" customWidth="1"/>
    <col min="15125" max="15125" width="0" style="1" hidden="1" customWidth="1"/>
    <col min="15126" max="15126" width="3.5" style="1" customWidth="1"/>
    <col min="15127" max="15127" width="0" style="1" hidden="1" customWidth="1"/>
    <col min="15128" max="15129" width="3.5" style="1" customWidth="1"/>
    <col min="15130" max="15130" width="0" style="1" hidden="1" customWidth="1"/>
    <col min="15131" max="15131" width="3.5" style="1" customWidth="1"/>
    <col min="15132" max="15132" width="0" style="1" hidden="1" customWidth="1"/>
    <col min="15133" max="15134" width="3.5" style="1" customWidth="1"/>
    <col min="15135" max="15135" width="0" style="1" hidden="1" customWidth="1"/>
    <col min="15136" max="15136" width="3.5" style="1" customWidth="1"/>
    <col min="15137" max="15137" width="0" style="1" hidden="1" customWidth="1"/>
    <col min="15138" max="15144" width="3.5" style="1" customWidth="1"/>
    <col min="15145" max="15145" width="6.296875" style="1" customWidth="1"/>
    <col min="15146" max="15146" width="4.19921875" style="1" customWidth="1"/>
    <col min="15147" max="15147" width="3" style="1" customWidth="1"/>
    <col min="15148" max="15159" width="0" style="1" hidden="1" customWidth="1"/>
    <col min="15160" max="15160" width="15.8984375" style="1" customWidth="1"/>
    <col min="15161" max="15161" width="17" style="1" customWidth="1"/>
    <col min="15162" max="15180" width="8.09765625" style="1"/>
    <col min="15181" max="15181" width="5.296875" style="1" customWidth="1"/>
    <col min="15182" max="15359" width="8.09765625" style="1"/>
    <col min="15360" max="15362" width="3.5" style="1" customWidth="1"/>
    <col min="15363" max="15363" width="3.69921875" style="1" customWidth="1"/>
    <col min="15364" max="15364" width="0" style="1" hidden="1" customWidth="1"/>
    <col min="15365" max="15365" width="3.5" style="1" customWidth="1"/>
    <col min="15366" max="15366" width="0" style="1" hidden="1" customWidth="1"/>
    <col min="15367" max="15367" width="3.5" style="1" customWidth="1"/>
    <col min="15368" max="15368" width="0" style="1" hidden="1" customWidth="1"/>
    <col min="15369" max="15370" width="3.5" style="1" customWidth="1"/>
    <col min="15371" max="15371" width="0" style="1" hidden="1" customWidth="1"/>
    <col min="15372" max="15372" width="3.5" style="1" customWidth="1"/>
    <col min="15373" max="15373" width="0" style="1" hidden="1" customWidth="1"/>
    <col min="15374" max="15375" width="3.5" style="1" customWidth="1"/>
    <col min="15376" max="15376" width="0" style="1" hidden="1" customWidth="1"/>
    <col min="15377" max="15377" width="3.5" style="1" customWidth="1"/>
    <col min="15378" max="15378" width="0" style="1" hidden="1" customWidth="1"/>
    <col min="15379" max="15380" width="3.5" style="1" customWidth="1"/>
    <col min="15381" max="15381" width="0" style="1" hidden="1" customWidth="1"/>
    <col min="15382" max="15382" width="3.5" style="1" customWidth="1"/>
    <col min="15383" max="15383" width="0" style="1" hidden="1" customWidth="1"/>
    <col min="15384" max="15385" width="3.5" style="1" customWidth="1"/>
    <col min="15386" max="15386" width="0" style="1" hidden="1" customWidth="1"/>
    <col min="15387" max="15387" width="3.5" style="1" customWidth="1"/>
    <col min="15388" max="15388" width="0" style="1" hidden="1" customWidth="1"/>
    <col min="15389" max="15390" width="3.5" style="1" customWidth="1"/>
    <col min="15391" max="15391" width="0" style="1" hidden="1" customWidth="1"/>
    <col min="15392" max="15392" width="3.5" style="1" customWidth="1"/>
    <col min="15393" max="15393" width="0" style="1" hidden="1" customWidth="1"/>
    <col min="15394" max="15400" width="3.5" style="1" customWidth="1"/>
    <col min="15401" max="15401" width="6.296875" style="1" customWidth="1"/>
    <col min="15402" max="15402" width="4.19921875" style="1" customWidth="1"/>
    <col min="15403" max="15403" width="3" style="1" customWidth="1"/>
    <col min="15404" max="15415" width="0" style="1" hidden="1" customWidth="1"/>
    <col min="15416" max="15416" width="15.8984375" style="1" customWidth="1"/>
    <col min="15417" max="15417" width="17" style="1" customWidth="1"/>
    <col min="15418" max="15436" width="8.09765625" style="1"/>
    <col min="15437" max="15437" width="5.296875" style="1" customWidth="1"/>
    <col min="15438" max="15615" width="8.09765625" style="1"/>
    <col min="15616" max="15618" width="3.5" style="1" customWidth="1"/>
    <col min="15619" max="15619" width="3.69921875" style="1" customWidth="1"/>
    <col min="15620" max="15620" width="0" style="1" hidden="1" customWidth="1"/>
    <col min="15621" max="15621" width="3.5" style="1" customWidth="1"/>
    <col min="15622" max="15622" width="0" style="1" hidden="1" customWidth="1"/>
    <col min="15623" max="15623" width="3.5" style="1" customWidth="1"/>
    <col min="15624" max="15624" width="0" style="1" hidden="1" customWidth="1"/>
    <col min="15625" max="15626" width="3.5" style="1" customWidth="1"/>
    <col min="15627" max="15627" width="0" style="1" hidden="1" customWidth="1"/>
    <col min="15628" max="15628" width="3.5" style="1" customWidth="1"/>
    <col min="15629" max="15629" width="0" style="1" hidden="1" customWidth="1"/>
    <col min="15630" max="15631" width="3.5" style="1" customWidth="1"/>
    <col min="15632" max="15632" width="0" style="1" hidden="1" customWidth="1"/>
    <col min="15633" max="15633" width="3.5" style="1" customWidth="1"/>
    <col min="15634" max="15634" width="0" style="1" hidden="1" customWidth="1"/>
    <col min="15635" max="15636" width="3.5" style="1" customWidth="1"/>
    <col min="15637" max="15637" width="0" style="1" hidden="1" customWidth="1"/>
    <col min="15638" max="15638" width="3.5" style="1" customWidth="1"/>
    <col min="15639" max="15639" width="0" style="1" hidden="1" customWidth="1"/>
    <col min="15640" max="15641" width="3.5" style="1" customWidth="1"/>
    <col min="15642" max="15642" width="0" style="1" hidden="1" customWidth="1"/>
    <col min="15643" max="15643" width="3.5" style="1" customWidth="1"/>
    <col min="15644" max="15644" width="0" style="1" hidden="1" customWidth="1"/>
    <col min="15645" max="15646" width="3.5" style="1" customWidth="1"/>
    <col min="15647" max="15647" width="0" style="1" hidden="1" customWidth="1"/>
    <col min="15648" max="15648" width="3.5" style="1" customWidth="1"/>
    <col min="15649" max="15649" width="0" style="1" hidden="1" customWidth="1"/>
    <col min="15650" max="15656" width="3.5" style="1" customWidth="1"/>
    <col min="15657" max="15657" width="6.296875" style="1" customWidth="1"/>
    <col min="15658" max="15658" width="4.19921875" style="1" customWidth="1"/>
    <col min="15659" max="15659" width="3" style="1" customWidth="1"/>
    <col min="15660" max="15671" width="0" style="1" hidden="1" customWidth="1"/>
    <col min="15672" max="15672" width="15.8984375" style="1" customWidth="1"/>
    <col min="15673" max="15673" width="17" style="1" customWidth="1"/>
    <col min="15674" max="15692" width="8.09765625" style="1"/>
    <col min="15693" max="15693" width="5.296875" style="1" customWidth="1"/>
    <col min="15694" max="15871" width="8.09765625" style="1"/>
    <col min="15872" max="15874" width="3.5" style="1" customWidth="1"/>
    <col min="15875" max="15875" width="3.69921875" style="1" customWidth="1"/>
    <col min="15876" max="15876" width="0" style="1" hidden="1" customWidth="1"/>
    <col min="15877" max="15877" width="3.5" style="1" customWidth="1"/>
    <col min="15878" max="15878" width="0" style="1" hidden="1" customWidth="1"/>
    <col min="15879" max="15879" width="3.5" style="1" customWidth="1"/>
    <col min="15880" max="15880" width="0" style="1" hidden="1" customWidth="1"/>
    <col min="15881" max="15882" width="3.5" style="1" customWidth="1"/>
    <col min="15883" max="15883" width="0" style="1" hidden="1" customWidth="1"/>
    <col min="15884" max="15884" width="3.5" style="1" customWidth="1"/>
    <col min="15885" max="15885" width="0" style="1" hidden="1" customWidth="1"/>
    <col min="15886" max="15887" width="3.5" style="1" customWidth="1"/>
    <col min="15888" max="15888" width="0" style="1" hidden="1" customWidth="1"/>
    <col min="15889" max="15889" width="3.5" style="1" customWidth="1"/>
    <col min="15890" max="15890" width="0" style="1" hidden="1" customWidth="1"/>
    <col min="15891" max="15892" width="3.5" style="1" customWidth="1"/>
    <col min="15893" max="15893" width="0" style="1" hidden="1" customWidth="1"/>
    <col min="15894" max="15894" width="3.5" style="1" customWidth="1"/>
    <col min="15895" max="15895" width="0" style="1" hidden="1" customWidth="1"/>
    <col min="15896" max="15897" width="3.5" style="1" customWidth="1"/>
    <col min="15898" max="15898" width="0" style="1" hidden="1" customWidth="1"/>
    <col min="15899" max="15899" width="3.5" style="1" customWidth="1"/>
    <col min="15900" max="15900" width="0" style="1" hidden="1" customWidth="1"/>
    <col min="15901" max="15902" width="3.5" style="1" customWidth="1"/>
    <col min="15903" max="15903" width="0" style="1" hidden="1" customWidth="1"/>
    <col min="15904" max="15904" width="3.5" style="1" customWidth="1"/>
    <col min="15905" max="15905" width="0" style="1" hidden="1" customWidth="1"/>
    <col min="15906" max="15912" width="3.5" style="1" customWidth="1"/>
    <col min="15913" max="15913" width="6.296875" style="1" customWidth="1"/>
    <col min="15914" max="15914" width="4.19921875" style="1" customWidth="1"/>
    <col min="15915" max="15915" width="3" style="1" customWidth="1"/>
    <col min="15916" max="15927" width="0" style="1" hidden="1" customWidth="1"/>
    <col min="15928" max="15928" width="15.8984375" style="1" customWidth="1"/>
    <col min="15929" max="15929" width="17" style="1" customWidth="1"/>
    <col min="15930" max="15948" width="8.09765625" style="1"/>
    <col min="15949" max="15949" width="5.296875" style="1" customWidth="1"/>
    <col min="15950" max="16127" width="8.09765625" style="1"/>
    <col min="16128" max="16130" width="3.5" style="1" customWidth="1"/>
    <col min="16131" max="16131" width="3.69921875" style="1" customWidth="1"/>
    <col min="16132" max="16132" width="0" style="1" hidden="1" customWidth="1"/>
    <col min="16133" max="16133" width="3.5" style="1" customWidth="1"/>
    <col min="16134" max="16134" width="0" style="1" hidden="1" customWidth="1"/>
    <col min="16135" max="16135" width="3.5" style="1" customWidth="1"/>
    <col min="16136" max="16136" width="0" style="1" hidden="1" customWidth="1"/>
    <col min="16137" max="16138" width="3.5" style="1" customWidth="1"/>
    <col min="16139" max="16139" width="0" style="1" hidden="1" customWidth="1"/>
    <col min="16140" max="16140" width="3.5" style="1" customWidth="1"/>
    <col min="16141" max="16141" width="0" style="1" hidden="1" customWidth="1"/>
    <col min="16142" max="16143" width="3.5" style="1" customWidth="1"/>
    <col min="16144" max="16144" width="0" style="1" hidden="1" customWidth="1"/>
    <col min="16145" max="16145" width="3.5" style="1" customWidth="1"/>
    <col min="16146" max="16146" width="0" style="1" hidden="1" customWidth="1"/>
    <col min="16147" max="16148" width="3.5" style="1" customWidth="1"/>
    <col min="16149" max="16149" width="0" style="1" hidden="1" customWidth="1"/>
    <col min="16150" max="16150" width="3.5" style="1" customWidth="1"/>
    <col min="16151" max="16151" width="0" style="1" hidden="1" customWidth="1"/>
    <col min="16152" max="16153" width="3.5" style="1" customWidth="1"/>
    <col min="16154" max="16154" width="0" style="1" hidden="1" customWidth="1"/>
    <col min="16155" max="16155" width="3.5" style="1" customWidth="1"/>
    <col min="16156" max="16156" width="0" style="1" hidden="1" customWidth="1"/>
    <col min="16157" max="16158" width="3.5" style="1" customWidth="1"/>
    <col min="16159" max="16159" width="0" style="1" hidden="1" customWidth="1"/>
    <col min="16160" max="16160" width="3.5" style="1" customWidth="1"/>
    <col min="16161" max="16161" width="0" style="1" hidden="1" customWidth="1"/>
    <col min="16162" max="16168" width="3.5" style="1" customWidth="1"/>
    <col min="16169" max="16169" width="6.296875" style="1" customWidth="1"/>
    <col min="16170" max="16170" width="4.19921875" style="1" customWidth="1"/>
    <col min="16171" max="16171" width="3" style="1" customWidth="1"/>
    <col min="16172" max="16183" width="0" style="1" hidden="1" customWidth="1"/>
    <col min="16184" max="16184" width="15.8984375" style="1" customWidth="1"/>
    <col min="16185" max="16185" width="17" style="1" customWidth="1"/>
    <col min="16186" max="16204" width="8.09765625" style="1"/>
    <col min="16205" max="16205" width="5.296875" style="1" customWidth="1"/>
    <col min="16206" max="16384" width="8.09765625" style="1"/>
  </cols>
  <sheetData>
    <row r="1" spans="1:57" ht="18" customHeight="1" x14ac:dyDescent="0.45">
      <c r="AE1" s="3"/>
      <c r="AF1" s="3"/>
      <c r="AG1" s="3"/>
      <c r="AH1" s="3"/>
      <c r="AI1" s="4"/>
      <c r="AJ1" s="4"/>
      <c r="AK1" s="4"/>
      <c r="AL1" s="5">
        <v>45172</v>
      </c>
      <c r="AM1" s="5"/>
      <c r="AN1" s="5"/>
      <c r="AO1" s="5"/>
      <c r="AP1" s="5"/>
      <c r="AQ1" s="5"/>
    </row>
    <row r="2" spans="1:57" ht="33" x14ac:dyDescent="0.4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57" ht="18" customHeight="1" thickBot="1" x14ac:dyDescent="0.5">
      <c r="A3" s="1" t="s">
        <v>1</v>
      </c>
      <c r="AD3" s="7"/>
      <c r="AE3" s="7"/>
      <c r="AF3" s="7"/>
      <c r="AG3" s="7"/>
      <c r="AH3" s="7"/>
      <c r="AI3" s="3"/>
      <c r="AJ3" s="3"/>
      <c r="AK3" s="3"/>
      <c r="AL3" s="3"/>
      <c r="AM3" s="3"/>
      <c r="AN3" s="3"/>
      <c r="AO3" s="3"/>
      <c r="AP3" s="3"/>
      <c r="AQ3" s="3"/>
    </row>
    <row r="4" spans="1:57" ht="18" customHeight="1" thickBot="1" x14ac:dyDescent="0.5">
      <c r="A4" s="8" t="s">
        <v>2</v>
      </c>
      <c r="B4" s="8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 t="s">
        <v>4</v>
      </c>
      <c r="N4" s="8"/>
      <c r="O4" s="8"/>
      <c r="P4" s="8" t="s">
        <v>3</v>
      </c>
      <c r="Q4" s="8"/>
      <c r="R4" s="8"/>
      <c r="S4" s="8"/>
      <c r="T4" s="8"/>
      <c r="U4" s="8"/>
      <c r="V4" s="8"/>
      <c r="W4" s="8"/>
      <c r="X4" s="8"/>
      <c r="Y4" s="8"/>
      <c r="BE4" s="9" t="s">
        <v>5</v>
      </c>
    </row>
    <row r="5" spans="1:57" ht="18" customHeight="1" thickBot="1" x14ac:dyDescent="0.5">
      <c r="A5" s="8">
        <v>1</v>
      </c>
      <c r="B5" s="8"/>
      <c r="C5" s="10" t="str">
        <f>BE4</f>
        <v>大志え～</v>
      </c>
      <c r="D5" s="11"/>
      <c r="E5" s="11"/>
      <c r="F5" s="11"/>
      <c r="G5" s="11"/>
      <c r="H5" s="11"/>
      <c r="I5" s="11"/>
      <c r="J5" s="11"/>
      <c r="K5" s="12"/>
      <c r="L5" s="13"/>
      <c r="M5" s="8">
        <v>4</v>
      </c>
      <c r="N5" s="8"/>
      <c r="O5" s="8"/>
      <c r="P5" s="10" t="str">
        <f>BE7</f>
        <v>ＱＱＱ太</v>
      </c>
      <c r="Q5" s="11"/>
      <c r="R5" s="11"/>
      <c r="S5" s="11"/>
      <c r="T5" s="11"/>
      <c r="U5" s="11"/>
      <c r="V5" s="11"/>
      <c r="W5" s="11"/>
      <c r="X5" s="11"/>
      <c r="Y5" s="12"/>
      <c r="BE5" s="9" t="s">
        <v>6</v>
      </c>
    </row>
    <row r="6" spans="1:57" ht="18" customHeight="1" thickBot="1" x14ac:dyDescent="0.5">
      <c r="A6" s="8">
        <v>2</v>
      </c>
      <c r="B6" s="8"/>
      <c r="C6" s="10" t="str">
        <f>BE5</f>
        <v>大志ぴ～</v>
      </c>
      <c r="D6" s="11"/>
      <c r="E6" s="11"/>
      <c r="F6" s="11"/>
      <c r="G6" s="11"/>
      <c r="H6" s="11"/>
      <c r="I6" s="11"/>
      <c r="J6" s="11"/>
      <c r="K6" s="12"/>
      <c r="L6" s="13"/>
      <c r="M6" s="8">
        <v>5</v>
      </c>
      <c r="N6" s="8"/>
      <c r="O6" s="8"/>
      <c r="P6" s="10" t="str">
        <f>BE8</f>
        <v>ＱＱＱ子</v>
      </c>
      <c r="Q6" s="11"/>
      <c r="R6" s="11"/>
      <c r="S6" s="11"/>
      <c r="T6" s="11"/>
      <c r="U6" s="11"/>
      <c r="V6" s="11"/>
      <c r="W6" s="11"/>
      <c r="X6" s="11"/>
      <c r="Y6" s="12"/>
      <c r="BE6" s="9" t="s">
        <v>7</v>
      </c>
    </row>
    <row r="7" spans="1:57" ht="18" customHeight="1" thickBot="1" x14ac:dyDescent="0.5">
      <c r="A7" s="8">
        <v>3</v>
      </c>
      <c r="B7" s="8"/>
      <c r="C7" s="10" t="str">
        <f>BE6</f>
        <v>グッピー</v>
      </c>
      <c r="D7" s="11"/>
      <c r="E7" s="11"/>
      <c r="F7" s="11"/>
      <c r="G7" s="11"/>
      <c r="H7" s="11"/>
      <c r="I7" s="11"/>
      <c r="J7" s="11"/>
      <c r="K7" s="12"/>
      <c r="L7" s="13"/>
      <c r="M7" s="8">
        <v>6</v>
      </c>
      <c r="N7" s="8"/>
      <c r="O7" s="8"/>
      <c r="P7" s="10" t="str">
        <f>BE9</f>
        <v>ワルキューレ</v>
      </c>
      <c r="Q7" s="11"/>
      <c r="R7" s="11"/>
      <c r="S7" s="11"/>
      <c r="T7" s="11"/>
      <c r="U7" s="11"/>
      <c r="V7" s="11"/>
      <c r="W7" s="11"/>
      <c r="X7" s="11"/>
      <c r="Y7" s="12"/>
      <c r="BE7" s="9" t="s">
        <v>8</v>
      </c>
    </row>
    <row r="8" spans="1:57" ht="16.8" customHeight="1" thickBot="1" x14ac:dyDescent="0.5">
      <c r="AP8" s="1"/>
      <c r="AQ8" s="1"/>
      <c r="BE8" s="9" t="s">
        <v>9</v>
      </c>
    </row>
    <row r="9" spans="1:57" ht="18" customHeight="1" thickBot="1" x14ac:dyDescent="0.5">
      <c r="A9" s="14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BE9" s="9" t="s">
        <v>11</v>
      </c>
    </row>
    <row r="10" spans="1:57" ht="6.75" customHeight="1" thickBot="1" x14ac:dyDescent="0.5"/>
    <row r="11" spans="1:57" ht="18" customHeight="1" x14ac:dyDescent="0.45">
      <c r="A11" s="15" t="s">
        <v>12</v>
      </c>
      <c r="B11" s="16"/>
      <c r="C11" s="16" t="s">
        <v>13</v>
      </c>
      <c r="D11" s="16"/>
      <c r="E11" s="16"/>
      <c r="F11" s="16"/>
      <c r="G11" s="16"/>
      <c r="H11" s="16"/>
      <c r="I11" s="16"/>
      <c r="J11" s="16"/>
      <c r="K11" s="17" t="s">
        <v>14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16" t="s">
        <v>13</v>
      </c>
      <c r="AA11" s="16"/>
      <c r="AB11" s="16"/>
      <c r="AC11" s="16"/>
      <c r="AD11" s="16"/>
      <c r="AE11" s="16"/>
      <c r="AF11" s="16"/>
      <c r="AG11" s="20"/>
      <c r="AH11" s="21"/>
      <c r="AI11" s="22" t="s">
        <v>15</v>
      </c>
      <c r="AJ11" s="18"/>
      <c r="AK11" s="18"/>
      <c r="AL11" s="18"/>
      <c r="AM11" s="19"/>
      <c r="AN11" s="18" t="s">
        <v>16</v>
      </c>
      <c r="AO11" s="18"/>
      <c r="AP11" s="18"/>
      <c r="AQ11" s="23"/>
    </row>
    <row r="12" spans="1:57" ht="13.5" customHeight="1" x14ac:dyDescent="0.45">
      <c r="A12" s="24">
        <v>1</v>
      </c>
      <c r="B12" s="25"/>
      <c r="C12" s="26" t="str">
        <f>C5</f>
        <v>大志え～</v>
      </c>
      <c r="D12" s="26"/>
      <c r="E12" s="26"/>
      <c r="F12" s="26"/>
      <c r="G12" s="26"/>
      <c r="H12" s="26"/>
      <c r="I12" s="26"/>
      <c r="J12" s="26"/>
      <c r="K12" s="27">
        <f>COUNTIF(Q12:Q14,"〇")</f>
        <v>0</v>
      </c>
      <c r="L12" s="28"/>
      <c r="M12" s="28"/>
      <c r="N12" s="29"/>
      <c r="O12" s="30">
        <v>22</v>
      </c>
      <c r="P12" s="31"/>
      <c r="Q12" s="32" t="str">
        <f>IF(O12&gt;T12,"〇","  ")</f>
        <v xml:space="preserve">  </v>
      </c>
      <c r="R12" s="33" t="s">
        <v>17</v>
      </c>
      <c r="S12" s="34" t="str">
        <f>IF(T12&gt;O12,"〇","  ")</f>
        <v>〇</v>
      </c>
      <c r="T12" s="30">
        <v>25</v>
      </c>
      <c r="U12" s="35"/>
      <c r="V12" s="36"/>
      <c r="W12" s="27">
        <f>COUNTIF(S12:S14,"〇")</f>
        <v>1</v>
      </c>
      <c r="X12" s="28"/>
      <c r="Y12" s="29"/>
      <c r="Z12" s="26" t="str">
        <f>C6</f>
        <v>大志ぴ～</v>
      </c>
      <c r="AA12" s="26"/>
      <c r="AB12" s="26"/>
      <c r="AC12" s="26"/>
      <c r="AD12" s="26"/>
      <c r="AE12" s="26"/>
      <c r="AF12" s="26"/>
      <c r="AG12" s="37"/>
      <c r="AH12" s="38"/>
      <c r="AI12" s="39" t="str">
        <f>C7</f>
        <v>グッピー</v>
      </c>
      <c r="AJ12" s="26"/>
      <c r="AK12" s="26"/>
      <c r="AL12" s="26"/>
      <c r="AM12" s="26"/>
      <c r="AN12" s="40" t="s">
        <v>18</v>
      </c>
      <c r="AO12" s="26"/>
      <c r="AP12" s="26"/>
      <c r="AQ12" s="37"/>
    </row>
    <row r="13" spans="1:57" ht="13.5" customHeight="1" x14ac:dyDescent="0.45">
      <c r="A13" s="41"/>
      <c r="B13" s="42"/>
      <c r="C13" s="26"/>
      <c r="D13" s="26"/>
      <c r="E13" s="26"/>
      <c r="F13" s="26"/>
      <c r="G13" s="26"/>
      <c r="H13" s="26"/>
      <c r="I13" s="26"/>
      <c r="J13" s="26"/>
      <c r="K13" s="43"/>
      <c r="L13" s="44"/>
      <c r="M13" s="44"/>
      <c r="N13" s="45"/>
      <c r="O13" s="46"/>
      <c r="P13" s="47"/>
      <c r="Q13" s="48" t="str">
        <f>IF(O13&gt;T13,"〇","  ")</f>
        <v xml:space="preserve">  </v>
      </c>
      <c r="R13" s="49"/>
      <c r="S13" s="50" t="str">
        <f>IF(T13&gt;O13,"〇","  ")</f>
        <v xml:space="preserve">  </v>
      </c>
      <c r="T13" s="46"/>
      <c r="U13" s="51"/>
      <c r="V13" s="52" t="str">
        <f>IF(T13&gt;O13,"〇","  ")</f>
        <v xml:space="preserve">  </v>
      </c>
      <c r="W13" s="43"/>
      <c r="X13" s="44"/>
      <c r="Y13" s="45"/>
      <c r="Z13" s="26"/>
      <c r="AA13" s="26"/>
      <c r="AB13" s="26"/>
      <c r="AC13" s="26"/>
      <c r="AD13" s="26"/>
      <c r="AE13" s="26"/>
      <c r="AF13" s="26"/>
      <c r="AG13" s="37"/>
      <c r="AH13" s="38"/>
      <c r="AI13" s="39"/>
      <c r="AJ13" s="26"/>
      <c r="AK13" s="26"/>
      <c r="AL13" s="26"/>
      <c r="AM13" s="26"/>
      <c r="AN13" s="40"/>
      <c r="AO13" s="26"/>
      <c r="AP13" s="26"/>
      <c r="AQ13" s="37"/>
    </row>
    <row r="14" spans="1:57" ht="13.5" customHeight="1" x14ac:dyDescent="0.45">
      <c r="A14" s="41"/>
      <c r="B14" s="42"/>
      <c r="C14" s="26"/>
      <c r="D14" s="26"/>
      <c r="E14" s="26"/>
      <c r="F14" s="26"/>
      <c r="G14" s="26"/>
      <c r="H14" s="26"/>
      <c r="I14" s="26"/>
      <c r="J14" s="26"/>
      <c r="K14" s="53"/>
      <c r="L14" s="54"/>
      <c r="M14" s="54"/>
      <c r="N14" s="55"/>
      <c r="O14" s="56"/>
      <c r="P14" s="57"/>
      <c r="Q14" s="58" t="str">
        <f>IF(O14&gt;T14,"〇","  ")</f>
        <v xml:space="preserve">  </v>
      </c>
      <c r="R14" s="59"/>
      <c r="S14" s="60" t="str">
        <f>IF(T14&gt;O14,"〇","  ")</f>
        <v xml:space="preserve">  </v>
      </c>
      <c r="T14" s="56"/>
      <c r="U14" s="61"/>
      <c r="V14" s="62" t="str">
        <f>IF(T14&gt;O14,"〇","  ")</f>
        <v xml:space="preserve">  </v>
      </c>
      <c r="W14" s="53"/>
      <c r="X14" s="54"/>
      <c r="Y14" s="55"/>
      <c r="Z14" s="26"/>
      <c r="AA14" s="26"/>
      <c r="AB14" s="26"/>
      <c r="AC14" s="26"/>
      <c r="AD14" s="26"/>
      <c r="AE14" s="26"/>
      <c r="AF14" s="26"/>
      <c r="AG14" s="37"/>
      <c r="AH14" s="38"/>
      <c r="AI14" s="39"/>
      <c r="AJ14" s="26"/>
      <c r="AK14" s="26"/>
      <c r="AL14" s="26"/>
      <c r="AM14" s="26"/>
      <c r="AN14" s="40"/>
      <c r="AO14" s="26"/>
      <c r="AP14" s="26"/>
      <c r="AQ14" s="37"/>
    </row>
    <row r="15" spans="1:57" ht="13.5" customHeight="1" x14ac:dyDescent="0.45">
      <c r="A15" s="41"/>
      <c r="B15" s="42"/>
      <c r="C15" s="26" t="str">
        <f>P5</f>
        <v>ＱＱＱ太</v>
      </c>
      <c r="D15" s="26"/>
      <c r="E15" s="26"/>
      <c r="F15" s="26"/>
      <c r="G15" s="26"/>
      <c r="H15" s="26"/>
      <c r="I15" s="26"/>
      <c r="J15" s="26"/>
      <c r="K15" s="27">
        <f>COUNTIF(Q15:Q17,"〇")</f>
        <v>1</v>
      </c>
      <c r="L15" s="28"/>
      <c r="M15" s="28"/>
      <c r="N15" s="29"/>
      <c r="O15" s="30">
        <v>25</v>
      </c>
      <c r="P15" s="31"/>
      <c r="Q15" s="32" t="str">
        <f t="shared" ref="Q15:Q56" si="0">IF(O15&gt;T15,"〇","  ")</f>
        <v>〇</v>
      </c>
      <c r="R15" s="33" t="s">
        <v>17</v>
      </c>
      <c r="S15" s="34" t="str">
        <f t="shared" ref="S15:S56" si="1">IF(T15&gt;O15,"〇","  ")</f>
        <v xml:space="preserve">  </v>
      </c>
      <c r="T15" s="30">
        <v>12</v>
      </c>
      <c r="U15" s="35"/>
      <c r="V15" s="63"/>
      <c r="W15" s="27">
        <f>COUNTIF(S15:S17,"〇")</f>
        <v>0</v>
      </c>
      <c r="X15" s="28"/>
      <c r="Y15" s="29"/>
      <c r="Z15" s="26" t="str">
        <f>P6</f>
        <v>ＱＱＱ子</v>
      </c>
      <c r="AA15" s="26"/>
      <c r="AB15" s="26"/>
      <c r="AC15" s="26"/>
      <c r="AD15" s="26"/>
      <c r="AE15" s="26"/>
      <c r="AF15" s="26"/>
      <c r="AG15" s="37"/>
      <c r="AH15" s="38"/>
      <c r="AI15" s="39" t="str">
        <f>P7</f>
        <v>ワルキューレ</v>
      </c>
      <c r="AJ15" s="26"/>
      <c r="AK15" s="26"/>
      <c r="AL15" s="26"/>
      <c r="AM15" s="26"/>
      <c r="AN15" s="26" t="s">
        <v>19</v>
      </c>
      <c r="AO15" s="26"/>
      <c r="AP15" s="26"/>
      <c r="AQ15" s="37"/>
    </row>
    <row r="16" spans="1:57" ht="13.5" customHeight="1" x14ac:dyDescent="0.45">
      <c r="A16" s="41"/>
      <c r="B16" s="42"/>
      <c r="C16" s="26"/>
      <c r="D16" s="26"/>
      <c r="E16" s="26"/>
      <c r="F16" s="26"/>
      <c r="G16" s="26"/>
      <c r="H16" s="26"/>
      <c r="I16" s="26"/>
      <c r="J16" s="26"/>
      <c r="K16" s="43"/>
      <c r="L16" s="44"/>
      <c r="M16" s="44"/>
      <c r="N16" s="45"/>
      <c r="O16" s="46"/>
      <c r="P16" s="47"/>
      <c r="Q16" s="48" t="str">
        <f t="shared" si="0"/>
        <v xml:space="preserve">  </v>
      </c>
      <c r="R16" s="49"/>
      <c r="S16" s="50" t="str">
        <f t="shared" si="1"/>
        <v xml:space="preserve">  </v>
      </c>
      <c r="T16" s="46"/>
      <c r="U16" s="51"/>
      <c r="V16" s="52"/>
      <c r="W16" s="43"/>
      <c r="X16" s="44"/>
      <c r="Y16" s="45"/>
      <c r="Z16" s="26"/>
      <c r="AA16" s="26"/>
      <c r="AB16" s="26"/>
      <c r="AC16" s="26"/>
      <c r="AD16" s="26"/>
      <c r="AE16" s="26"/>
      <c r="AF16" s="26"/>
      <c r="AG16" s="37"/>
      <c r="AH16" s="38"/>
      <c r="AI16" s="39"/>
      <c r="AJ16" s="26"/>
      <c r="AK16" s="26"/>
      <c r="AL16" s="26"/>
      <c r="AM16" s="26"/>
      <c r="AN16" s="26"/>
      <c r="AO16" s="26"/>
      <c r="AP16" s="26"/>
      <c r="AQ16" s="37"/>
    </row>
    <row r="17" spans="1:43" ht="13.5" customHeight="1" x14ac:dyDescent="0.45">
      <c r="A17" s="64"/>
      <c r="B17" s="65"/>
      <c r="C17" s="26"/>
      <c r="D17" s="26"/>
      <c r="E17" s="26"/>
      <c r="F17" s="26"/>
      <c r="G17" s="26"/>
      <c r="H17" s="26"/>
      <c r="I17" s="26"/>
      <c r="J17" s="26"/>
      <c r="K17" s="53"/>
      <c r="L17" s="54"/>
      <c r="M17" s="54"/>
      <c r="N17" s="55"/>
      <c r="O17" s="56"/>
      <c r="P17" s="57"/>
      <c r="Q17" s="58" t="str">
        <f t="shared" si="0"/>
        <v xml:space="preserve">  </v>
      </c>
      <c r="R17" s="59"/>
      <c r="S17" s="60" t="str">
        <f t="shared" si="1"/>
        <v xml:space="preserve">  </v>
      </c>
      <c r="T17" s="56"/>
      <c r="U17" s="61"/>
      <c r="V17" s="66"/>
      <c r="W17" s="53"/>
      <c r="X17" s="54"/>
      <c r="Y17" s="55"/>
      <c r="Z17" s="26"/>
      <c r="AA17" s="26"/>
      <c r="AB17" s="26"/>
      <c r="AC17" s="26"/>
      <c r="AD17" s="26"/>
      <c r="AE17" s="26"/>
      <c r="AF17" s="26"/>
      <c r="AG17" s="37"/>
      <c r="AH17" s="38"/>
      <c r="AI17" s="39"/>
      <c r="AJ17" s="26"/>
      <c r="AK17" s="26"/>
      <c r="AL17" s="26"/>
      <c r="AM17" s="26"/>
      <c r="AN17" s="26"/>
      <c r="AO17" s="26"/>
      <c r="AP17" s="26"/>
      <c r="AQ17" s="37"/>
    </row>
    <row r="18" spans="1:43" ht="13.5" customHeight="1" x14ac:dyDescent="0.45">
      <c r="A18" s="24">
        <v>2</v>
      </c>
      <c r="B18" s="25"/>
      <c r="C18" s="26" t="str">
        <f>C6</f>
        <v>大志ぴ～</v>
      </c>
      <c r="D18" s="26"/>
      <c r="E18" s="26"/>
      <c r="F18" s="26"/>
      <c r="G18" s="26"/>
      <c r="H18" s="26"/>
      <c r="I18" s="26"/>
      <c r="J18" s="26"/>
      <c r="K18" s="27">
        <f>COUNTIF(Q18:Q20,"〇")</f>
        <v>0</v>
      </c>
      <c r="L18" s="28"/>
      <c r="M18" s="28"/>
      <c r="N18" s="29"/>
      <c r="O18" s="30">
        <v>19</v>
      </c>
      <c r="P18" s="31"/>
      <c r="Q18" s="32" t="str">
        <f t="shared" si="0"/>
        <v xml:space="preserve">  </v>
      </c>
      <c r="R18" s="33" t="s">
        <v>17</v>
      </c>
      <c r="S18" s="34" t="str">
        <f t="shared" si="1"/>
        <v>〇</v>
      </c>
      <c r="T18" s="30">
        <v>25</v>
      </c>
      <c r="U18" s="35"/>
      <c r="V18" s="63"/>
      <c r="W18" s="27">
        <f>COUNTIF(S18:S20,"〇")</f>
        <v>1</v>
      </c>
      <c r="X18" s="28"/>
      <c r="Y18" s="29"/>
      <c r="Z18" s="26" t="str">
        <f>C7</f>
        <v>グッピー</v>
      </c>
      <c r="AA18" s="26"/>
      <c r="AB18" s="26"/>
      <c r="AC18" s="26"/>
      <c r="AD18" s="26"/>
      <c r="AE18" s="26"/>
      <c r="AF18" s="26"/>
      <c r="AG18" s="37"/>
      <c r="AH18" s="38"/>
      <c r="AI18" s="39" t="str">
        <f>C5</f>
        <v>大志え～</v>
      </c>
      <c r="AJ18" s="26"/>
      <c r="AK18" s="26"/>
      <c r="AL18" s="26"/>
      <c r="AM18" s="26"/>
      <c r="AN18" s="40" t="s">
        <v>18</v>
      </c>
      <c r="AO18" s="26"/>
      <c r="AP18" s="26"/>
      <c r="AQ18" s="37"/>
    </row>
    <row r="19" spans="1:43" ht="13.5" customHeight="1" x14ac:dyDescent="0.45">
      <c r="A19" s="41"/>
      <c r="B19" s="42"/>
      <c r="C19" s="26"/>
      <c r="D19" s="26"/>
      <c r="E19" s="26"/>
      <c r="F19" s="26"/>
      <c r="G19" s="26"/>
      <c r="H19" s="26"/>
      <c r="I19" s="26"/>
      <c r="J19" s="26"/>
      <c r="K19" s="43"/>
      <c r="L19" s="44"/>
      <c r="M19" s="44"/>
      <c r="N19" s="45"/>
      <c r="O19" s="46"/>
      <c r="P19" s="47"/>
      <c r="Q19" s="48" t="str">
        <f t="shared" si="0"/>
        <v xml:space="preserve">  </v>
      </c>
      <c r="R19" s="49"/>
      <c r="S19" s="50" t="str">
        <f t="shared" si="1"/>
        <v xml:space="preserve">  </v>
      </c>
      <c r="T19" s="46"/>
      <c r="U19" s="51"/>
      <c r="V19" s="52"/>
      <c r="W19" s="43"/>
      <c r="X19" s="44"/>
      <c r="Y19" s="45"/>
      <c r="Z19" s="26"/>
      <c r="AA19" s="26"/>
      <c r="AB19" s="26"/>
      <c r="AC19" s="26"/>
      <c r="AD19" s="26"/>
      <c r="AE19" s="26"/>
      <c r="AF19" s="26"/>
      <c r="AG19" s="37"/>
      <c r="AH19" s="38"/>
      <c r="AI19" s="39"/>
      <c r="AJ19" s="26"/>
      <c r="AK19" s="26"/>
      <c r="AL19" s="26"/>
      <c r="AM19" s="26"/>
      <c r="AN19" s="40"/>
      <c r="AO19" s="26"/>
      <c r="AP19" s="26"/>
      <c r="AQ19" s="37"/>
    </row>
    <row r="20" spans="1:43" ht="13.5" customHeight="1" x14ac:dyDescent="0.45">
      <c r="A20" s="41"/>
      <c r="B20" s="42"/>
      <c r="C20" s="26"/>
      <c r="D20" s="26"/>
      <c r="E20" s="26"/>
      <c r="F20" s="26"/>
      <c r="G20" s="26"/>
      <c r="H20" s="26"/>
      <c r="I20" s="26"/>
      <c r="J20" s="26"/>
      <c r="K20" s="53"/>
      <c r="L20" s="54"/>
      <c r="M20" s="54"/>
      <c r="N20" s="55"/>
      <c r="O20" s="56"/>
      <c r="P20" s="57"/>
      <c r="Q20" s="58" t="str">
        <f t="shared" si="0"/>
        <v xml:space="preserve">  </v>
      </c>
      <c r="R20" s="59"/>
      <c r="S20" s="60" t="str">
        <f t="shared" si="1"/>
        <v xml:space="preserve">  </v>
      </c>
      <c r="T20" s="56"/>
      <c r="U20" s="61"/>
      <c r="V20" s="66"/>
      <c r="W20" s="53"/>
      <c r="X20" s="54"/>
      <c r="Y20" s="55"/>
      <c r="Z20" s="26"/>
      <c r="AA20" s="26"/>
      <c r="AB20" s="26"/>
      <c r="AC20" s="26"/>
      <c r="AD20" s="26"/>
      <c r="AE20" s="26"/>
      <c r="AF20" s="26"/>
      <c r="AG20" s="37"/>
      <c r="AH20" s="38"/>
      <c r="AI20" s="39"/>
      <c r="AJ20" s="26"/>
      <c r="AK20" s="26"/>
      <c r="AL20" s="26"/>
      <c r="AM20" s="26"/>
      <c r="AN20" s="40"/>
      <c r="AO20" s="26"/>
      <c r="AP20" s="26"/>
      <c r="AQ20" s="37"/>
    </row>
    <row r="21" spans="1:43" ht="13.5" customHeight="1" x14ac:dyDescent="0.45">
      <c r="A21" s="41"/>
      <c r="B21" s="42"/>
      <c r="C21" s="26" t="str">
        <f>P6</f>
        <v>ＱＱＱ子</v>
      </c>
      <c r="D21" s="26"/>
      <c r="E21" s="26"/>
      <c r="F21" s="26"/>
      <c r="G21" s="26"/>
      <c r="H21" s="26"/>
      <c r="I21" s="26"/>
      <c r="J21" s="26"/>
      <c r="K21" s="27">
        <f>COUNTIF(Q21:Q23,"〇")</f>
        <v>1</v>
      </c>
      <c r="L21" s="28"/>
      <c r="M21" s="28"/>
      <c r="N21" s="29"/>
      <c r="O21" s="30">
        <v>25</v>
      </c>
      <c r="P21" s="31"/>
      <c r="Q21" s="32" t="str">
        <f t="shared" si="0"/>
        <v>〇</v>
      </c>
      <c r="R21" s="33" t="s">
        <v>17</v>
      </c>
      <c r="S21" s="34" t="str">
        <f t="shared" si="1"/>
        <v xml:space="preserve">  </v>
      </c>
      <c r="T21" s="30">
        <v>15</v>
      </c>
      <c r="U21" s="35"/>
      <c r="V21" s="63"/>
      <c r="W21" s="27">
        <f>COUNTIF(S21:S23,"〇")</f>
        <v>0</v>
      </c>
      <c r="X21" s="28"/>
      <c r="Y21" s="29"/>
      <c r="Z21" s="26" t="str">
        <f>P7</f>
        <v>ワルキューレ</v>
      </c>
      <c r="AA21" s="26"/>
      <c r="AB21" s="26"/>
      <c r="AC21" s="26"/>
      <c r="AD21" s="26"/>
      <c r="AE21" s="26"/>
      <c r="AF21" s="26"/>
      <c r="AG21" s="37"/>
      <c r="AH21" s="38"/>
      <c r="AI21" s="39" t="str">
        <f>P5</f>
        <v>ＱＱＱ太</v>
      </c>
      <c r="AJ21" s="26"/>
      <c r="AK21" s="26"/>
      <c r="AL21" s="26"/>
      <c r="AM21" s="26"/>
      <c r="AN21" s="26" t="s">
        <v>19</v>
      </c>
      <c r="AO21" s="26"/>
      <c r="AP21" s="26"/>
      <c r="AQ21" s="37"/>
    </row>
    <row r="22" spans="1:43" ht="13.5" customHeight="1" x14ac:dyDescent="0.45">
      <c r="A22" s="41"/>
      <c r="B22" s="42"/>
      <c r="C22" s="26"/>
      <c r="D22" s="26"/>
      <c r="E22" s="26"/>
      <c r="F22" s="26"/>
      <c r="G22" s="26"/>
      <c r="H22" s="26"/>
      <c r="I22" s="26"/>
      <c r="J22" s="26"/>
      <c r="K22" s="43"/>
      <c r="L22" s="44"/>
      <c r="M22" s="44"/>
      <c r="N22" s="45"/>
      <c r="O22" s="46"/>
      <c r="P22" s="47"/>
      <c r="Q22" s="48" t="str">
        <f t="shared" si="0"/>
        <v xml:space="preserve">  </v>
      </c>
      <c r="R22" s="49"/>
      <c r="S22" s="50" t="str">
        <f t="shared" si="1"/>
        <v xml:space="preserve">  </v>
      </c>
      <c r="T22" s="46"/>
      <c r="U22" s="51"/>
      <c r="V22" s="52"/>
      <c r="W22" s="43"/>
      <c r="X22" s="44"/>
      <c r="Y22" s="45"/>
      <c r="Z22" s="26"/>
      <c r="AA22" s="26"/>
      <c r="AB22" s="26"/>
      <c r="AC22" s="26"/>
      <c r="AD22" s="26"/>
      <c r="AE22" s="26"/>
      <c r="AF22" s="26"/>
      <c r="AG22" s="37"/>
      <c r="AH22" s="38"/>
      <c r="AI22" s="39"/>
      <c r="AJ22" s="26"/>
      <c r="AK22" s="26"/>
      <c r="AL22" s="26"/>
      <c r="AM22" s="26"/>
      <c r="AN22" s="26"/>
      <c r="AO22" s="26"/>
      <c r="AP22" s="26"/>
      <c r="AQ22" s="37"/>
    </row>
    <row r="23" spans="1:43" ht="13.5" customHeight="1" x14ac:dyDescent="0.45">
      <c r="A23" s="64"/>
      <c r="B23" s="65"/>
      <c r="C23" s="26"/>
      <c r="D23" s="26"/>
      <c r="E23" s="26"/>
      <c r="F23" s="26"/>
      <c r="G23" s="26"/>
      <c r="H23" s="26"/>
      <c r="I23" s="26"/>
      <c r="J23" s="26"/>
      <c r="K23" s="53"/>
      <c r="L23" s="54"/>
      <c r="M23" s="54"/>
      <c r="N23" s="55"/>
      <c r="O23" s="56"/>
      <c r="P23" s="57"/>
      <c r="Q23" s="58" t="str">
        <f t="shared" si="0"/>
        <v xml:space="preserve">  </v>
      </c>
      <c r="R23" s="59"/>
      <c r="S23" s="60" t="str">
        <f t="shared" si="1"/>
        <v xml:space="preserve">  </v>
      </c>
      <c r="T23" s="56"/>
      <c r="U23" s="61"/>
      <c r="V23" s="66"/>
      <c r="W23" s="53"/>
      <c r="X23" s="54"/>
      <c r="Y23" s="55"/>
      <c r="Z23" s="26"/>
      <c r="AA23" s="26"/>
      <c r="AB23" s="26"/>
      <c r="AC23" s="26"/>
      <c r="AD23" s="26"/>
      <c r="AE23" s="26"/>
      <c r="AF23" s="26"/>
      <c r="AG23" s="37"/>
      <c r="AH23" s="38"/>
      <c r="AI23" s="39"/>
      <c r="AJ23" s="26"/>
      <c r="AK23" s="26"/>
      <c r="AL23" s="26"/>
      <c r="AM23" s="26"/>
      <c r="AN23" s="26"/>
      <c r="AO23" s="26"/>
      <c r="AP23" s="26"/>
      <c r="AQ23" s="37"/>
    </row>
    <row r="24" spans="1:43" ht="13.5" customHeight="1" x14ac:dyDescent="0.45">
      <c r="A24" s="24">
        <v>3</v>
      </c>
      <c r="B24" s="25"/>
      <c r="C24" s="26" t="str">
        <f>C5</f>
        <v>大志え～</v>
      </c>
      <c r="D24" s="26"/>
      <c r="E24" s="26"/>
      <c r="F24" s="26"/>
      <c r="G24" s="26"/>
      <c r="H24" s="26"/>
      <c r="I24" s="26"/>
      <c r="J24" s="26"/>
      <c r="K24" s="27">
        <f>COUNTIF(Q24:Q26,"〇")</f>
        <v>0</v>
      </c>
      <c r="L24" s="28"/>
      <c r="M24" s="28"/>
      <c r="N24" s="29"/>
      <c r="O24" s="30">
        <v>19</v>
      </c>
      <c r="P24" s="31"/>
      <c r="Q24" s="32" t="str">
        <f t="shared" si="0"/>
        <v xml:space="preserve">  </v>
      </c>
      <c r="R24" s="33" t="s">
        <v>17</v>
      </c>
      <c r="S24" s="34" t="str">
        <f t="shared" si="1"/>
        <v>〇</v>
      </c>
      <c r="T24" s="30">
        <v>25</v>
      </c>
      <c r="U24" s="35"/>
      <c r="V24" s="63"/>
      <c r="W24" s="27">
        <f>COUNTIF(S24:S26,"〇")</f>
        <v>1</v>
      </c>
      <c r="X24" s="28"/>
      <c r="Y24" s="29"/>
      <c r="Z24" s="26" t="str">
        <f>C7</f>
        <v>グッピー</v>
      </c>
      <c r="AA24" s="26"/>
      <c r="AB24" s="26"/>
      <c r="AC24" s="26"/>
      <c r="AD24" s="26"/>
      <c r="AE24" s="26"/>
      <c r="AF24" s="26"/>
      <c r="AG24" s="37"/>
      <c r="AH24" s="38"/>
      <c r="AI24" s="39" t="str">
        <f>C6</f>
        <v>大志ぴ～</v>
      </c>
      <c r="AJ24" s="26"/>
      <c r="AK24" s="26"/>
      <c r="AL24" s="26"/>
      <c r="AM24" s="26"/>
      <c r="AN24" s="40" t="s">
        <v>18</v>
      </c>
      <c r="AO24" s="26"/>
      <c r="AP24" s="26"/>
      <c r="AQ24" s="37"/>
    </row>
    <row r="25" spans="1:43" ht="13.5" customHeight="1" x14ac:dyDescent="0.45">
      <c r="A25" s="41"/>
      <c r="B25" s="42"/>
      <c r="C25" s="26"/>
      <c r="D25" s="26"/>
      <c r="E25" s="26"/>
      <c r="F25" s="26"/>
      <c r="G25" s="26"/>
      <c r="H25" s="26"/>
      <c r="I25" s="26"/>
      <c r="J25" s="26"/>
      <c r="K25" s="43"/>
      <c r="L25" s="44"/>
      <c r="M25" s="44"/>
      <c r="N25" s="45"/>
      <c r="O25" s="46"/>
      <c r="P25" s="47"/>
      <c r="Q25" s="48" t="str">
        <f t="shared" si="0"/>
        <v xml:space="preserve">  </v>
      </c>
      <c r="R25" s="49"/>
      <c r="S25" s="50" t="str">
        <f t="shared" si="1"/>
        <v xml:space="preserve">  </v>
      </c>
      <c r="T25" s="46"/>
      <c r="U25" s="51"/>
      <c r="V25" s="52"/>
      <c r="W25" s="43"/>
      <c r="X25" s="44"/>
      <c r="Y25" s="45"/>
      <c r="Z25" s="26"/>
      <c r="AA25" s="26"/>
      <c r="AB25" s="26"/>
      <c r="AC25" s="26"/>
      <c r="AD25" s="26"/>
      <c r="AE25" s="26"/>
      <c r="AF25" s="26"/>
      <c r="AG25" s="37"/>
      <c r="AH25" s="38"/>
      <c r="AI25" s="39"/>
      <c r="AJ25" s="26"/>
      <c r="AK25" s="26"/>
      <c r="AL25" s="26"/>
      <c r="AM25" s="26"/>
      <c r="AN25" s="40"/>
      <c r="AO25" s="26"/>
      <c r="AP25" s="26"/>
      <c r="AQ25" s="37"/>
    </row>
    <row r="26" spans="1:43" ht="13.5" customHeight="1" x14ac:dyDescent="0.45">
      <c r="A26" s="41"/>
      <c r="B26" s="42"/>
      <c r="C26" s="26"/>
      <c r="D26" s="26"/>
      <c r="E26" s="26"/>
      <c r="F26" s="26"/>
      <c r="G26" s="26"/>
      <c r="H26" s="26"/>
      <c r="I26" s="26"/>
      <c r="J26" s="26"/>
      <c r="K26" s="53"/>
      <c r="L26" s="54"/>
      <c r="M26" s="54"/>
      <c r="N26" s="55"/>
      <c r="O26" s="56"/>
      <c r="P26" s="57"/>
      <c r="Q26" s="58" t="str">
        <f t="shared" si="0"/>
        <v xml:space="preserve">  </v>
      </c>
      <c r="R26" s="59"/>
      <c r="S26" s="60" t="str">
        <f t="shared" si="1"/>
        <v xml:space="preserve">  </v>
      </c>
      <c r="T26" s="56"/>
      <c r="U26" s="61"/>
      <c r="V26" s="66"/>
      <c r="W26" s="53"/>
      <c r="X26" s="54"/>
      <c r="Y26" s="55"/>
      <c r="Z26" s="26"/>
      <c r="AA26" s="26"/>
      <c r="AB26" s="26"/>
      <c r="AC26" s="26"/>
      <c r="AD26" s="26"/>
      <c r="AE26" s="26"/>
      <c r="AF26" s="26"/>
      <c r="AG26" s="37"/>
      <c r="AH26" s="38"/>
      <c r="AI26" s="39"/>
      <c r="AJ26" s="26"/>
      <c r="AK26" s="26"/>
      <c r="AL26" s="26"/>
      <c r="AM26" s="26"/>
      <c r="AN26" s="40"/>
      <c r="AO26" s="26"/>
      <c r="AP26" s="26"/>
      <c r="AQ26" s="37"/>
    </row>
    <row r="27" spans="1:43" ht="13.5" customHeight="1" x14ac:dyDescent="0.45">
      <c r="A27" s="41"/>
      <c r="B27" s="42"/>
      <c r="C27" s="26" t="str">
        <f>P5</f>
        <v>ＱＱＱ太</v>
      </c>
      <c r="D27" s="26"/>
      <c r="E27" s="26"/>
      <c r="F27" s="26"/>
      <c r="G27" s="26"/>
      <c r="H27" s="26"/>
      <c r="I27" s="26"/>
      <c r="J27" s="26"/>
      <c r="K27" s="27">
        <f>COUNTIF(Q27:Q29,"〇")</f>
        <v>1</v>
      </c>
      <c r="L27" s="28"/>
      <c r="M27" s="28"/>
      <c r="N27" s="29"/>
      <c r="O27" s="30">
        <v>25</v>
      </c>
      <c r="P27" s="31"/>
      <c r="Q27" s="32" t="str">
        <f t="shared" si="0"/>
        <v>〇</v>
      </c>
      <c r="R27" s="33" t="s">
        <v>17</v>
      </c>
      <c r="S27" s="34" t="str">
        <f t="shared" si="1"/>
        <v xml:space="preserve">  </v>
      </c>
      <c r="T27" s="30">
        <v>17</v>
      </c>
      <c r="U27" s="35"/>
      <c r="V27" s="63"/>
      <c r="W27" s="27">
        <f>COUNTIF(S27:S29,"〇")</f>
        <v>0</v>
      </c>
      <c r="X27" s="28"/>
      <c r="Y27" s="29"/>
      <c r="Z27" s="26" t="str">
        <f>P7</f>
        <v>ワルキューレ</v>
      </c>
      <c r="AA27" s="26"/>
      <c r="AB27" s="26"/>
      <c r="AC27" s="26"/>
      <c r="AD27" s="26"/>
      <c r="AE27" s="26"/>
      <c r="AF27" s="26"/>
      <c r="AG27" s="37"/>
      <c r="AH27" s="38"/>
      <c r="AI27" s="39" t="str">
        <f>P6</f>
        <v>ＱＱＱ子</v>
      </c>
      <c r="AJ27" s="26"/>
      <c r="AK27" s="26"/>
      <c r="AL27" s="26"/>
      <c r="AM27" s="26"/>
      <c r="AN27" s="26" t="s">
        <v>19</v>
      </c>
      <c r="AO27" s="26"/>
      <c r="AP27" s="26"/>
      <c r="AQ27" s="37"/>
    </row>
    <row r="28" spans="1:43" ht="13.5" customHeight="1" x14ac:dyDescent="0.45">
      <c r="A28" s="41"/>
      <c r="B28" s="42"/>
      <c r="C28" s="26"/>
      <c r="D28" s="26"/>
      <c r="E28" s="26"/>
      <c r="F28" s="26"/>
      <c r="G28" s="26"/>
      <c r="H28" s="26"/>
      <c r="I28" s="26"/>
      <c r="J28" s="26"/>
      <c r="K28" s="43"/>
      <c r="L28" s="44"/>
      <c r="M28" s="44"/>
      <c r="N28" s="45"/>
      <c r="O28" s="46"/>
      <c r="P28" s="47"/>
      <c r="Q28" s="48" t="str">
        <f t="shared" si="0"/>
        <v xml:space="preserve">  </v>
      </c>
      <c r="R28" s="49"/>
      <c r="S28" s="50" t="str">
        <f t="shared" si="1"/>
        <v xml:space="preserve">  </v>
      </c>
      <c r="T28" s="46"/>
      <c r="U28" s="51"/>
      <c r="V28" s="52"/>
      <c r="W28" s="43"/>
      <c r="X28" s="44"/>
      <c r="Y28" s="45"/>
      <c r="Z28" s="26"/>
      <c r="AA28" s="26"/>
      <c r="AB28" s="26"/>
      <c r="AC28" s="26"/>
      <c r="AD28" s="26"/>
      <c r="AE28" s="26"/>
      <c r="AF28" s="26"/>
      <c r="AG28" s="37"/>
      <c r="AH28" s="38"/>
      <c r="AI28" s="39"/>
      <c r="AJ28" s="26"/>
      <c r="AK28" s="26"/>
      <c r="AL28" s="26"/>
      <c r="AM28" s="26"/>
      <c r="AN28" s="26"/>
      <c r="AO28" s="26"/>
      <c r="AP28" s="26"/>
      <c r="AQ28" s="37"/>
    </row>
    <row r="29" spans="1:43" ht="13.5" customHeight="1" x14ac:dyDescent="0.45">
      <c r="A29" s="64"/>
      <c r="B29" s="65"/>
      <c r="C29" s="26"/>
      <c r="D29" s="26"/>
      <c r="E29" s="26"/>
      <c r="F29" s="26"/>
      <c r="G29" s="26"/>
      <c r="H29" s="26"/>
      <c r="I29" s="26"/>
      <c r="J29" s="26"/>
      <c r="K29" s="53"/>
      <c r="L29" s="54"/>
      <c r="M29" s="54"/>
      <c r="N29" s="55"/>
      <c r="O29" s="56"/>
      <c r="P29" s="57"/>
      <c r="Q29" s="58" t="str">
        <f t="shared" si="0"/>
        <v xml:space="preserve">  </v>
      </c>
      <c r="R29" s="59"/>
      <c r="S29" s="60" t="str">
        <f t="shared" si="1"/>
        <v xml:space="preserve">  </v>
      </c>
      <c r="T29" s="56"/>
      <c r="U29" s="61"/>
      <c r="V29" s="66"/>
      <c r="W29" s="53"/>
      <c r="X29" s="54"/>
      <c r="Y29" s="55"/>
      <c r="Z29" s="26"/>
      <c r="AA29" s="26"/>
      <c r="AB29" s="26"/>
      <c r="AC29" s="26"/>
      <c r="AD29" s="26"/>
      <c r="AE29" s="26"/>
      <c r="AF29" s="26"/>
      <c r="AG29" s="37"/>
      <c r="AH29" s="38"/>
      <c r="AI29" s="39"/>
      <c r="AJ29" s="26"/>
      <c r="AK29" s="26"/>
      <c r="AL29" s="26"/>
      <c r="AM29" s="26"/>
      <c r="AN29" s="26"/>
      <c r="AO29" s="26"/>
      <c r="AP29" s="26"/>
      <c r="AQ29" s="37"/>
    </row>
    <row r="30" spans="1:43" ht="13.5" customHeight="1" x14ac:dyDescent="0.45">
      <c r="A30" s="24">
        <v>4</v>
      </c>
      <c r="B30" s="25"/>
      <c r="C30" s="26" t="str">
        <f>C5</f>
        <v>大志え～</v>
      </c>
      <c r="D30" s="26"/>
      <c r="E30" s="26"/>
      <c r="F30" s="26"/>
      <c r="G30" s="26"/>
      <c r="H30" s="26"/>
      <c r="I30" s="26"/>
      <c r="J30" s="26"/>
      <c r="K30" s="27">
        <f>COUNTIF(Q30:Q32,"〇")</f>
        <v>0</v>
      </c>
      <c r="L30" s="28"/>
      <c r="M30" s="28"/>
      <c r="N30" s="29"/>
      <c r="O30" s="30">
        <v>11</v>
      </c>
      <c r="P30" s="31"/>
      <c r="Q30" s="32" t="str">
        <f t="shared" si="0"/>
        <v xml:space="preserve">  </v>
      </c>
      <c r="R30" s="33" t="s">
        <v>17</v>
      </c>
      <c r="S30" s="34" t="str">
        <f t="shared" si="1"/>
        <v>〇</v>
      </c>
      <c r="T30" s="30">
        <v>25</v>
      </c>
      <c r="U30" s="35"/>
      <c r="V30" s="67"/>
      <c r="W30" s="27">
        <f>COUNTIF(S30:S32,"〇")</f>
        <v>1</v>
      </c>
      <c r="X30" s="28"/>
      <c r="Y30" s="29"/>
      <c r="Z30" s="26" t="str">
        <f>P5</f>
        <v>ＱＱＱ太</v>
      </c>
      <c r="AA30" s="26"/>
      <c r="AB30" s="26"/>
      <c r="AC30" s="26"/>
      <c r="AD30" s="26"/>
      <c r="AE30" s="26"/>
      <c r="AF30" s="26"/>
      <c r="AG30" s="37"/>
      <c r="AH30" s="38"/>
      <c r="AI30" s="39" t="str">
        <f>C7</f>
        <v>グッピー</v>
      </c>
      <c r="AJ30" s="26"/>
      <c r="AK30" s="26"/>
      <c r="AL30" s="26"/>
      <c r="AM30" s="26"/>
      <c r="AN30" s="40" t="s">
        <v>18</v>
      </c>
      <c r="AO30" s="26"/>
      <c r="AP30" s="26"/>
      <c r="AQ30" s="37"/>
    </row>
    <row r="31" spans="1:43" ht="13.5" customHeight="1" x14ac:dyDescent="0.45">
      <c r="A31" s="41"/>
      <c r="B31" s="42"/>
      <c r="C31" s="26"/>
      <c r="D31" s="26"/>
      <c r="E31" s="26"/>
      <c r="F31" s="26"/>
      <c r="G31" s="26"/>
      <c r="H31" s="26"/>
      <c r="I31" s="26"/>
      <c r="J31" s="26"/>
      <c r="K31" s="43"/>
      <c r="L31" s="44"/>
      <c r="M31" s="44"/>
      <c r="N31" s="45"/>
      <c r="O31" s="46"/>
      <c r="P31" s="47"/>
      <c r="Q31" s="48" t="str">
        <f t="shared" si="0"/>
        <v xml:space="preserve">  </v>
      </c>
      <c r="R31" s="49"/>
      <c r="S31" s="50" t="str">
        <f t="shared" si="1"/>
        <v xml:space="preserve">  </v>
      </c>
      <c r="T31" s="46"/>
      <c r="U31" s="51"/>
      <c r="V31" s="67"/>
      <c r="W31" s="43"/>
      <c r="X31" s="44"/>
      <c r="Y31" s="45"/>
      <c r="Z31" s="26"/>
      <c r="AA31" s="26"/>
      <c r="AB31" s="26"/>
      <c r="AC31" s="26"/>
      <c r="AD31" s="26"/>
      <c r="AE31" s="26"/>
      <c r="AF31" s="26"/>
      <c r="AG31" s="37"/>
      <c r="AH31" s="38"/>
      <c r="AI31" s="39"/>
      <c r="AJ31" s="26"/>
      <c r="AK31" s="26"/>
      <c r="AL31" s="26"/>
      <c r="AM31" s="26"/>
      <c r="AN31" s="40"/>
      <c r="AO31" s="26"/>
      <c r="AP31" s="26"/>
      <c r="AQ31" s="37"/>
    </row>
    <row r="32" spans="1:43" ht="13.5" customHeight="1" x14ac:dyDescent="0.45">
      <c r="A32" s="41"/>
      <c r="B32" s="42"/>
      <c r="C32" s="26"/>
      <c r="D32" s="26"/>
      <c r="E32" s="26"/>
      <c r="F32" s="26"/>
      <c r="G32" s="26"/>
      <c r="H32" s="26"/>
      <c r="I32" s="26"/>
      <c r="J32" s="26"/>
      <c r="K32" s="53"/>
      <c r="L32" s="54"/>
      <c r="M32" s="54"/>
      <c r="N32" s="55"/>
      <c r="O32" s="56"/>
      <c r="P32" s="57"/>
      <c r="Q32" s="58" t="str">
        <f t="shared" si="0"/>
        <v xml:space="preserve">  </v>
      </c>
      <c r="R32" s="59"/>
      <c r="S32" s="60" t="str">
        <f t="shared" si="1"/>
        <v xml:space="preserve">  </v>
      </c>
      <c r="T32" s="56"/>
      <c r="U32" s="61"/>
      <c r="V32" s="67"/>
      <c r="W32" s="53"/>
      <c r="X32" s="54"/>
      <c r="Y32" s="55"/>
      <c r="Z32" s="26"/>
      <c r="AA32" s="26"/>
      <c r="AB32" s="26"/>
      <c r="AC32" s="26"/>
      <c r="AD32" s="26"/>
      <c r="AE32" s="26"/>
      <c r="AF32" s="26"/>
      <c r="AG32" s="37"/>
      <c r="AH32" s="38"/>
      <c r="AI32" s="39"/>
      <c r="AJ32" s="26"/>
      <c r="AK32" s="26"/>
      <c r="AL32" s="26"/>
      <c r="AM32" s="26"/>
      <c r="AN32" s="40"/>
      <c r="AO32" s="26"/>
      <c r="AP32" s="26"/>
      <c r="AQ32" s="37"/>
    </row>
    <row r="33" spans="1:98" ht="13.5" customHeight="1" x14ac:dyDescent="0.45">
      <c r="A33" s="41"/>
      <c r="B33" s="42"/>
      <c r="C33" s="26" t="str">
        <f>C6</f>
        <v>大志ぴ～</v>
      </c>
      <c r="D33" s="26"/>
      <c r="E33" s="26"/>
      <c r="F33" s="26"/>
      <c r="G33" s="26"/>
      <c r="H33" s="26"/>
      <c r="I33" s="26"/>
      <c r="J33" s="26"/>
      <c r="K33" s="27">
        <f>COUNTIF(Q33:Q35,"〇")</f>
        <v>1</v>
      </c>
      <c r="L33" s="28"/>
      <c r="M33" s="28"/>
      <c r="N33" s="29"/>
      <c r="O33" s="30">
        <v>25</v>
      </c>
      <c r="P33" s="31"/>
      <c r="Q33" s="32" t="str">
        <f t="shared" si="0"/>
        <v>〇</v>
      </c>
      <c r="R33" s="33" t="s">
        <v>17</v>
      </c>
      <c r="S33" s="34" t="str">
        <f t="shared" si="1"/>
        <v xml:space="preserve">  </v>
      </c>
      <c r="T33" s="30">
        <v>15</v>
      </c>
      <c r="U33" s="35"/>
      <c r="V33" s="67"/>
      <c r="W33" s="27">
        <f>COUNTIF(S33:S35,"〇")</f>
        <v>0</v>
      </c>
      <c r="X33" s="28"/>
      <c r="Y33" s="29"/>
      <c r="Z33" s="26" t="str">
        <f>P7</f>
        <v>ワルキューレ</v>
      </c>
      <c r="AA33" s="26"/>
      <c r="AB33" s="26"/>
      <c r="AC33" s="26"/>
      <c r="AD33" s="26"/>
      <c r="AE33" s="26"/>
      <c r="AF33" s="26"/>
      <c r="AG33" s="37"/>
      <c r="AH33" s="38"/>
      <c r="AI33" s="39" t="str">
        <f>P6</f>
        <v>ＱＱＱ子</v>
      </c>
      <c r="AJ33" s="26"/>
      <c r="AK33" s="26"/>
      <c r="AL33" s="26"/>
      <c r="AM33" s="26"/>
      <c r="AN33" s="26" t="s">
        <v>19</v>
      </c>
      <c r="AO33" s="26"/>
      <c r="AP33" s="26"/>
      <c r="AQ33" s="37"/>
    </row>
    <row r="34" spans="1:98" ht="13.5" customHeight="1" x14ac:dyDescent="0.45">
      <c r="A34" s="41"/>
      <c r="B34" s="42"/>
      <c r="C34" s="26"/>
      <c r="D34" s="26"/>
      <c r="E34" s="26"/>
      <c r="F34" s="26"/>
      <c r="G34" s="26"/>
      <c r="H34" s="26"/>
      <c r="I34" s="26"/>
      <c r="J34" s="26"/>
      <c r="K34" s="43"/>
      <c r="L34" s="44"/>
      <c r="M34" s="44"/>
      <c r="N34" s="45"/>
      <c r="O34" s="46"/>
      <c r="P34" s="47"/>
      <c r="Q34" s="48" t="str">
        <f t="shared" si="0"/>
        <v xml:space="preserve">  </v>
      </c>
      <c r="R34" s="49"/>
      <c r="S34" s="50" t="str">
        <f t="shared" si="1"/>
        <v xml:space="preserve">  </v>
      </c>
      <c r="T34" s="46"/>
      <c r="U34" s="51"/>
      <c r="V34" s="67"/>
      <c r="W34" s="43"/>
      <c r="X34" s="44"/>
      <c r="Y34" s="45"/>
      <c r="Z34" s="26"/>
      <c r="AA34" s="26"/>
      <c r="AB34" s="26"/>
      <c r="AC34" s="26"/>
      <c r="AD34" s="26"/>
      <c r="AE34" s="26"/>
      <c r="AF34" s="26"/>
      <c r="AG34" s="37"/>
      <c r="AH34" s="38"/>
      <c r="AI34" s="39"/>
      <c r="AJ34" s="26"/>
      <c r="AK34" s="26"/>
      <c r="AL34" s="26"/>
      <c r="AM34" s="26"/>
      <c r="AN34" s="26"/>
      <c r="AO34" s="26"/>
      <c r="AP34" s="26"/>
      <c r="AQ34" s="37"/>
    </row>
    <row r="35" spans="1:98" s="2" customFormat="1" ht="13.5" customHeight="1" x14ac:dyDescent="0.45">
      <c r="A35" s="64"/>
      <c r="B35" s="65"/>
      <c r="C35" s="26"/>
      <c r="D35" s="26"/>
      <c r="E35" s="26"/>
      <c r="F35" s="26"/>
      <c r="G35" s="26"/>
      <c r="H35" s="26"/>
      <c r="I35" s="26"/>
      <c r="J35" s="26"/>
      <c r="K35" s="53"/>
      <c r="L35" s="54"/>
      <c r="M35" s="54"/>
      <c r="N35" s="55"/>
      <c r="O35" s="56"/>
      <c r="P35" s="57"/>
      <c r="Q35" s="58" t="str">
        <f t="shared" si="0"/>
        <v xml:space="preserve">  </v>
      </c>
      <c r="R35" s="59"/>
      <c r="S35" s="60" t="str">
        <f t="shared" si="1"/>
        <v xml:space="preserve">  </v>
      </c>
      <c r="T35" s="56"/>
      <c r="U35" s="61"/>
      <c r="V35" s="67"/>
      <c r="W35" s="53"/>
      <c r="X35" s="54"/>
      <c r="Y35" s="55"/>
      <c r="Z35" s="26"/>
      <c r="AA35" s="26"/>
      <c r="AB35" s="26"/>
      <c r="AC35" s="26"/>
      <c r="AD35" s="26"/>
      <c r="AE35" s="26"/>
      <c r="AF35" s="26"/>
      <c r="AG35" s="37"/>
      <c r="AH35" s="38"/>
      <c r="AI35" s="39"/>
      <c r="AJ35" s="26"/>
      <c r="AK35" s="26"/>
      <c r="AL35" s="26"/>
      <c r="AM35" s="26"/>
      <c r="AN35" s="26"/>
      <c r="AO35" s="26"/>
      <c r="AP35" s="26"/>
      <c r="AQ35" s="37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s="2" customFormat="1" ht="13.5" customHeight="1" x14ac:dyDescent="0.45">
      <c r="A36" s="24">
        <v>5</v>
      </c>
      <c r="B36" s="25"/>
      <c r="C36" s="26" t="str">
        <f>C6</f>
        <v>大志ぴ～</v>
      </c>
      <c r="D36" s="26"/>
      <c r="E36" s="26"/>
      <c r="F36" s="26"/>
      <c r="G36" s="26"/>
      <c r="H36" s="26"/>
      <c r="I36" s="26"/>
      <c r="J36" s="26"/>
      <c r="K36" s="27">
        <f>COUNTIF(Q36:Q38,"〇")</f>
        <v>0</v>
      </c>
      <c r="L36" s="28"/>
      <c r="M36" s="28"/>
      <c r="N36" s="29"/>
      <c r="O36" s="30">
        <v>18</v>
      </c>
      <c r="P36" s="31"/>
      <c r="Q36" s="32" t="str">
        <f t="shared" si="0"/>
        <v xml:space="preserve">  </v>
      </c>
      <c r="R36" s="33" t="s">
        <v>17</v>
      </c>
      <c r="S36" s="34" t="str">
        <f t="shared" si="1"/>
        <v>〇</v>
      </c>
      <c r="T36" s="30">
        <v>25</v>
      </c>
      <c r="U36" s="35"/>
      <c r="V36" s="67"/>
      <c r="W36" s="27">
        <f>COUNTIF(S36:S38,"〇")</f>
        <v>1</v>
      </c>
      <c r="X36" s="28"/>
      <c r="Y36" s="29"/>
      <c r="Z36" s="26" t="str">
        <f>P5</f>
        <v>ＱＱＱ太</v>
      </c>
      <c r="AA36" s="26"/>
      <c r="AB36" s="26"/>
      <c r="AC36" s="26"/>
      <c r="AD36" s="26"/>
      <c r="AE36" s="26"/>
      <c r="AF36" s="26"/>
      <c r="AG36" s="37"/>
      <c r="AH36" s="38"/>
      <c r="AI36" s="39" t="str">
        <f>C5</f>
        <v>大志え～</v>
      </c>
      <c r="AJ36" s="26"/>
      <c r="AK36" s="26"/>
      <c r="AL36" s="26"/>
      <c r="AM36" s="26"/>
      <c r="AN36" s="40" t="s">
        <v>18</v>
      </c>
      <c r="AO36" s="26"/>
      <c r="AP36" s="26"/>
      <c r="AQ36" s="37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s="2" customFormat="1" ht="13.5" customHeight="1" x14ac:dyDescent="0.45">
      <c r="A37" s="41"/>
      <c r="B37" s="42"/>
      <c r="C37" s="26"/>
      <c r="D37" s="26"/>
      <c r="E37" s="26"/>
      <c r="F37" s="26"/>
      <c r="G37" s="26"/>
      <c r="H37" s="26"/>
      <c r="I37" s="26"/>
      <c r="J37" s="26"/>
      <c r="K37" s="43"/>
      <c r="L37" s="44"/>
      <c r="M37" s="44"/>
      <c r="N37" s="45"/>
      <c r="O37" s="46"/>
      <c r="P37" s="47"/>
      <c r="Q37" s="48" t="str">
        <f t="shared" si="0"/>
        <v xml:space="preserve">  </v>
      </c>
      <c r="R37" s="49"/>
      <c r="S37" s="50" t="str">
        <f t="shared" si="1"/>
        <v xml:space="preserve">  </v>
      </c>
      <c r="T37" s="46"/>
      <c r="U37" s="51"/>
      <c r="V37" s="67"/>
      <c r="W37" s="43"/>
      <c r="X37" s="44"/>
      <c r="Y37" s="45"/>
      <c r="Z37" s="26"/>
      <c r="AA37" s="26"/>
      <c r="AB37" s="26"/>
      <c r="AC37" s="26"/>
      <c r="AD37" s="26"/>
      <c r="AE37" s="26"/>
      <c r="AF37" s="26"/>
      <c r="AG37" s="37"/>
      <c r="AH37" s="38"/>
      <c r="AI37" s="39"/>
      <c r="AJ37" s="26"/>
      <c r="AK37" s="26"/>
      <c r="AL37" s="26"/>
      <c r="AM37" s="26"/>
      <c r="AN37" s="40"/>
      <c r="AO37" s="26"/>
      <c r="AP37" s="26"/>
      <c r="AQ37" s="37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s="2" customFormat="1" ht="13.5" customHeight="1" x14ac:dyDescent="0.45">
      <c r="A38" s="41"/>
      <c r="B38" s="42"/>
      <c r="C38" s="26"/>
      <c r="D38" s="26"/>
      <c r="E38" s="26"/>
      <c r="F38" s="26"/>
      <c r="G38" s="26"/>
      <c r="H38" s="26"/>
      <c r="I38" s="26"/>
      <c r="J38" s="26"/>
      <c r="K38" s="53"/>
      <c r="L38" s="54"/>
      <c r="M38" s="54"/>
      <c r="N38" s="55"/>
      <c r="O38" s="56"/>
      <c r="P38" s="57"/>
      <c r="Q38" s="58" t="str">
        <f t="shared" si="0"/>
        <v xml:space="preserve">  </v>
      </c>
      <c r="R38" s="59"/>
      <c r="S38" s="60" t="str">
        <f t="shared" si="1"/>
        <v xml:space="preserve">  </v>
      </c>
      <c r="T38" s="56"/>
      <c r="U38" s="61"/>
      <c r="V38" s="67"/>
      <c r="W38" s="53"/>
      <c r="X38" s="54"/>
      <c r="Y38" s="55"/>
      <c r="Z38" s="26"/>
      <c r="AA38" s="26"/>
      <c r="AB38" s="26"/>
      <c r="AC38" s="26"/>
      <c r="AD38" s="26"/>
      <c r="AE38" s="26"/>
      <c r="AF38" s="26"/>
      <c r="AG38" s="37"/>
      <c r="AH38" s="38"/>
      <c r="AI38" s="39"/>
      <c r="AJ38" s="26"/>
      <c r="AK38" s="26"/>
      <c r="AL38" s="26"/>
      <c r="AM38" s="26"/>
      <c r="AN38" s="40"/>
      <c r="AO38" s="26"/>
      <c r="AP38" s="26"/>
      <c r="AQ38" s="37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s="2" customFormat="1" ht="13.5" customHeight="1" x14ac:dyDescent="0.45">
      <c r="A39" s="41"/>
      <c r="B39" s="42"/>
      <c r="C39" s="26" t="str">
        <f>C7</f>
        <v>グッピー</v>
      </c>
      <c r="D39" s="26"/>
      <c r="E39" s="26"/>
      <c r="F39" s="26"/>
      <c r="G39" s="26"/>
      <c r="H39" s="26"/>
      <c r="I39" s="26"/>
      <c r="J39" s="26"/>
      <c r="K39" s="27">
        <f>COUNTIF(Q39:Q41,"〇")</f>
        <v>1</v>
      </c>
      <c r="L39" s="28"/>
      <c r="M39" s="28"/>
      <c r="N39" s="29"/>
      <c r="O39" s="30">
        <v>25</v>
      </c>
      <c r="P39" s="31"/>
      <c r="Q39" s="32" t="str">
        <f t="shared" si="0"/>
        <v>〇</v>
      </c>
      <c r="R39" s="33" t="s">
        <v>17</v>
      </c>
      <c r="S39" s="34" t="str">
        <f t="shared" si="1"/>
        <v xml:space="preserve">  </v>
      </c>
      <c r="T39" s="30">
        <v>10</v>
      </c>
      <c r="U39" s="35"/>
      <c r="V39" s="67"/>
      <c r="W39" s="27">
        <f>COUNTIF(S39:S41,"〇")</f>
        <v>0</v>
      </c>
      <c r="X39" s="28"/>
      <c r="Y39" s="29"/>
      <c r="Z39" s="26" t="str">
        <f>P6</f>
        <v>ＱＱＱ子</v>
      </c>
      <c r="AA39" s="26"/>
      <c r="AB39" s="26"/>
      <c r="AC39" s="26"/>
      <c r="AD39" s="26"/>
      <c r="AE39" s="26"/>
      <c r="AF39" s="26"/>
      <c r="AG39" s="37"/>
      <c r="AH39" s="38"/>
      <c r="AI39" s="39" t="str">
        <f>P7</f>
        <v>ワルキューレ</v>
      </c>
      <c r="AJ39" s="26"/>
      <c r="AK39" s="26"/>
      <c r="AL39" s="26"/>
      <c r="AM39" s="26"/>
      <c r="AN39" s="26" t="s">
        <v>19</v>
      </c>
      <c r="AO39" s="26"/>
      <c r="AP39" s="26"/>
      <c r="AQ39" s="37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s="2" customFormat="1" ht="13.5" customHeight="1" x14ac:dyDescent="0.45">
      <c r="A40" s="41"/>
      <c r="B40" s="42"/>
      <c r="C40" s="26"/>
      <c r="D40" s="26"/>
      <c r="E40" s="26"/>
      <c r="F40" s="26"/>
      <c r="G40" s="26"/>
      <c r="H40" s="26"/>
      <c r="I40" s="26"/>
      <c r="J40" s="26"/>
      <c r="K40" s="43"/>
      <c r="L40" s="44"/>
      <c r="M40" s="44"/>
      <c r="N40" s="45"/>
      <c r="O40" s="46"/>
      <c r="P40" s="47"/>
      <c r="Q40" s="48" t="str">
        <f t="shared" si="0"/>
        <v xml:space="preserve">  </v>
      </c>
      <c r="R40" s="49"/>
      <c r="S40" s="50" t="str">
        <f t="shared" si="1"/>
        <v xml:space="preserve">  </v>
      </c>
      <c r="T40" s="46"/>
      <c r="U40" s="51"/>
      <c r="V40" s="67"/>
      <c r="W40" s="43"/>
      <c r="X40" s="44"/>
      <c r="Y40" s="45"/>
      <c r="Z40" s="26"/>
      <c r="AA40" s="26"/>
      <c r="AB40" s="26"/>
      <c r="AC40" s="26"/>
      <c r="AD40" s="26"/>
      <c r="AE40" s="26"/>
      <c r="AF40" s="26"/>
      <c r="AG40" s="37"/>
      <c r="AH40" s="38"/>
      <c r="AI40" s="39"/>
      <c r="AJ40" s="26"/>
      <c r="AK40" s="26"/>
      <c r="AL40" s="26"/>
      <c r="AM40" s="26"/>
      <c r="AN40" s="26"/>
      <c r="AO40" s="26"/>
      <c r="AP40" s="26"/>
      <c r="AQ40" s="37"/>
    </row>
    <row r="41" spans="1:98" s="2" customFormat="1" ht="13.5" customHeight="1" x14ac:dyDescent="0.45">
      <c r="A41" s="64"/>
      <c r="B41" s="65"/>
      <c r="C41" s="26"/>
      <c r="D41" s="26"/>
      <c r="E41" s="26"/>
      <c r="F41" s="26"/>
      <c r="G41" s="26"/>
      <c r="H41" s="26"/>
      <c r="I41" s="26"/>
      <c r="J41" s="26"/>
      <c r="K41" s="53"/>
      <c r="L41" s="54"/>
      <c r="M41" s="54"/>
      <c r="N41" s="55"/>
      <c r="O41" s="56"/>
      <c r="P41" s="57"/>
      <c r="Q41" s="58" t="str">
        <f t="shared" si="0"/>
        <v xml:space="preserve">  </v>
      </c>
      <c r="R41" s="59"/>
      <c r="S41" s="60" t="str">
        <f t="shared" si="1"/>
        <v xml:space="preserve">  </v>
      </c>
      <c r="T41" s="56"/>
      <c r="U41" s="61"/>
      <c r="V41" s="67"/>
      <c r="W41" s="53"/>
      <c r="X41" s="54"/>
      <c r="Y41" s="55"/>
      <c r="Z41" s="26"/>
      <c r="AA41" s="26"/>
      <c r="AB41" s="26"/>
      <c r="AC41" s="26"/>
      <c r="AD41" s="26"/>
      <c r="AE41" s="26"/>
      <c r="AF41" s="26"/>
      <c r="AG41" s="37"/>
      <c r="AH41" s="38"/>
      <c r="AI41" s="39"/>
      <c r="AJ41" s="26"/>
      <c r="AK41" s="26"/>
      <c r="AL41" s="26"/>
      <c r="AM41" s="26"/>
      <c r="AN41" s="26"/>
      <c r="AO41" s="26"/>
      <c r="AP41" s="26"/>
      <c r="AQ41" s="37"/>
    </row>
    <row r="42" spans="1:98" s="2" customFormat="1" ht="13.5" customHeight="1" x14ac:dyDescent="0.45">
      <c r="A42" s="24">
        <v>6</v>
      </c>
      <c r="B42" s="25"/>
      <c r="C42" s="26" t="str">
        <f>C5</f>
        <v>大志え～</v>
      </c>
      <c r="D42" s="26"/>
      <c r="E42" s="26"/>
      <c r="F42" s="26"/>
      <c r="G42" s="26"/>
      <c r="H42" s="26"/>
      <c r="I42" s="26"/>
      <c r="J42" s="26"/>
      <c r="K42" s="27">
        <f>COUNTIF(Q42:Q44,"〇")</f>
        <v>1</v>
      </c>
      <c r="L42" s="28"/>
      <c r="M42" s="28"/>
      <c r="N42" s="29"/>
      <c r="O42" s="30">
        <v>25</v>
      </c>
      <c r="P42" s="31"/>
      <c r="Q42" s="32" t="str">
        <f t="shared" si="0"/>
        <v>〇</v>
      </c>
      <c r="R42" s="33" t="s">
        <v>17</v>
      </c>
      <c r="S42" s="34" t="str">
        <f t="shared" si="1"/>
        <v xml:space="preserve">  </v>
      </c>
      <c r="T42" s="30">
        <v>17</v>
      </c>
      <c r="U42" s="35"/>
      <c r="V42" s="67"/>
      <c r="W42" s="27">
        <f>COUNTIF(S42:S44,"〇")</f>
        <v>0</v>
      </c>
      <c r="X42" s="28"/>
      <c r="Y42" s="29"/>
      <c r="Z42" s="26" t="str">
        <f>P6</f>
        <v>ＱＱＱ子</v>
      </c>
      <c r="AA42" s="26"/>
      <c r="AB42" s="26"/>
      <c r="AC42" s="26"/>
      <c r="AD42" s="26"/>
      <c r="AE42" s="26"/>
      <c r="AF42" s="26"/>
      <c r="AG42" s="37"/>
      <c r="AH42" s="38"/>
      <c r="AI42" s="39" t="str">
        <f>C6</f>
        <v>大志ぴ～</v>
      </c>
      <c r="AJ42" s="26"/>
      <c r="AK42" s="26"/>
      <c r="AL42" s="26"/>
      <c r="AM42" s="26"/>
      <c r="AN42" s="40" t="s">
        <v>18</v>
      </c>
      <c r="AO42" s="26"/>
      <c r="AP42" s="26"/>
      <c r="AQ42" s="37"/>
    </row>
    <row r="43" spans="1:98" s="2" customFormat="1" ht="13.5" customHeight="1" x14ac:dyDescent="0.45">
      <c r="A43" s="41"/>
      <c r="B43" s="42"/>
      <c r="C43" s="26"/>
      <c r="D43" s="26"/>
      <c r="E43" s="26"/>
      <c r="F43" s="26"/>
      <c r="G43" s="26"/>
      <c r="H43" s="26"/>
      <c r="I43" s="26"/>
      <c r="J43" s="26"/>
      <c r="K43" s="43"/>
      <c r="L43" s="44"/>
      <c r="M43" s="44"/>
      <c r="N43" s="45"/>
      <c r="O43" s="46"/>
      <c r="P43" s="47"/>
      <c r="Q43" s="48" t="str">
        <f t="shared" si="0"/>
        <v xml:space="preserve">  </v>
      </c>
      <c r="R43" s="49"/>
      <c r="S43" s="50" t="str">
        <f t="shared" si="1"/>
        <v xml:space="preserve">  </v>
      </c>
      <c r="T43" s="46"/>
      <c r="U43" s="51"/>
      <c r="V43" s="67"/>
      <c r="W43" s="43"/>
      <c r="X43" s="44"/>
      <c r="Y43" s="45"/>
      <c r="Z43" s="26"/>
      <c r="AA43" s="26"/>
      <c r="AB43" s="26"/>
      <c r="AC43" s="26"/>
      <c r="AD43" s="26"/>
      <c r="AE43" s="26"/>
      <c r="AF43" s="26"/>
      <c r="AG43" s="37"/>
      <c r="AH43" s="38"/>
      <c r="AI43" s="39"/>
      <c r="AJ43" s="26"/>
      <c r="AK43" s="26"/>
      <c r="AL43" s="26"/>
      <c r="AM43" s="26"/>
      <c r="AN43" s="40"/>
      <c r="AO43" s="26"/>
      <c r="AP43" s="26"/>
      <c r="AQ43" s="37"/>
    </row>
    <row r="44" spans="1:98" s="2" customFormat="1" ht="13.5" customHeight="1" x14ac:dyDescent="0.45">
      <c r="A44" s="41"/>
      <c r="B44" s="42"/>
      <c r="C44" s="26"/>
      <c r="D44" s="26"/>
      <c r="E44" s="26"/>
      <c r="F44" s="26"/>
      <c r="G44" s="26"/>
      <c r="H44" s="26"/>
      <c r="I44" s="26"/>
      <c r="J44" s="26"/>
      <c r="K44" s="53"/>
      <c r="L44" s="54"/>
      <c r="M44" s="54"/>
      <c r="N44" s="55"/>
      <c r="O44" s="56"/>
      <c r="P44" s="57"/>
      <c r="Q44" s="58" t="str">
        <f t="shared" si="0"/>
        <v xml:space="preserve">  </v>
      </c>
      <c r="R44" s="59"/>
      <c r="S44" s="60" t="str">
        <f t="shared" si="1"/>
        <v xml:space="preserve">  </v>
      </c>
      <c r="T44" s="56"/>
      <c r="U44" s="61"/>
      <c r="V44" s="67"/>
      <c r="W44" s="53"/>
      <c r="X44" s="54"/>
      <c r="Y44" s="55"/>
      <c r="Z44" s="26"/>
      <c r="AA44" s="26"/>
      <c r="AB44" s="26"/>
      <c r="AC44" s="26"/>
      <c r="AD44" s="26"/>
      <c r="AE44" s="26"/>
      <c r="AF44" s="26"/>
      <c r="AG44" s="37"/>
      <c r="AH44" s="38"/>
      <c r="AI44" s="39"/>
      <c r="AJ44" s="26"/>
      <c r="AK44" s="26"/>
      <c r="AL44" s="26"/>
      <c r="AM44" s="26"/>
      <c r="AN44" s="40"/>
      <c r="AO44" s="26"/>
      <c r="AP44" s="26"/>
      <c r="AQ44" s="37"/>
    </row>
    <row r="45" spans="1:98" s="2" customFormat="1" ht="13.5" customHeight="1" x14ac:dyDescent="0.45">
      <c r="A45" s="41"/>
      <c r="B45" s="42"/>
      <c r="C45" s="26" t="str">
        <f>C7</f>
        <v>グッピー</v>
      </c>
      <c r="D45" s="26"/>
      <c r="E45" s="26"/>
      <c r="F45" s="26"/>
      <c r="G45" s="26"/>
      <c r="H45" s="26"/>
      <c r="I45" s="26"/>
      <c r="J45" s="26"/>
      <c r="K45" s="27">
        <f>COUNTIF(Q45:Q47,"〇")</f>
        <v>1</v>
      </c>
      <c r="L45" s="28"/>
      <c r="M45" s="28"/>
      <c r="N45" s="29"/>
      <c r="O45" s="30">
        <v>25</v>
      </c>
      <c r="P45" s="31"/>
      <c r="Q45" s="32" t="str">
        <f t="shared" si="0"/>
        <v>〇</v>
      </c>
      <c r="R45" s="33" t="s">
        <v>17</v>
      </c>
      <c r="S45" s="34" t="str">
        <f t="shared" si="1"/>
        <v xml:space="preserve">  </v>
      </c>
      <c r="T45" s="30">
        <v>3</v>
      </c>
      <c r="U45" s="35"/>
      <c r="V45" s="67"/>
      <c r="W45" s="27">
        <f>COUNTIF(S45:S47,"〇")</f>
        <v>0</v>
      </c>
      <c r="X45" s="28"/>
      <c r="Y45" s="29"/>
      <c r="Z45" s="26" t="str">
        <f>P7</f>
        <v>ワルキューレ</v>
      </c>
      <c r="AA45" s="26"/>
      <c r="AB45" s="26"/>
      <c r="AC45" s="26"/>
      <c r="AD45" s="26"/>
      <c r="AE45" s="26"/>
      <c r="AF45" s="26"/>
      <c r="AG45" s="37"/>
      <c r="AH45" s="38"/>
      <c r="AI45" s="39" t="str">
        <f>P5</f>
        <v>ＱＱＱ太</v>
      </c>
      <c r="AJ45" s="26"/>
      <c r="AK45" s="26"/>
      <c r="AL45" s="26"/>
      <c r="AM45" s="26"/>
      <c r="AN45" s="26" t="s">
        <v>19</v>
      </c>
      <c r="AO45" s="26"/>
      <c r="AP45" s="26"/>
      <c r="AQ45" s="37"/>
    </row>
    <row r="46" spans="1:98" s="2" customFormat="1" ht="13.5" customHeight="1" x14ac:dyDescent="0.45">
      <c r="A46" s="41"/>
      <c r="B46" s="42"/>
      <c r="C46" s="26"/>
      <c r="D46" s="26"/>
      <c r="E46" s="26"/>
      <c r="F46" s="26"/>
      <c r="G46" s="26"/>
      <c r="H46" s="26"/>
      <c r="I46" s="26"/>
      <c r="J46" s="26"/>
      <c r="K46" s="43"/>
      <c r="L46" s="44"/>
      <c r="M46" s="44"/>
      <c r="N46" s="45"/>
      <c r="O46" s="46"/>
      <c r="P46" s="47"/>
      <c r="Q46" s="48" t="str">
        <f t="shared" si="0"/>
        <v xml:space="preserve">  </v>
      </c>
      <c r="R46" s="49"/>
      <c r="S46" s="50" t="str">
        <f t="shared" si="1"/>
        <v xml:space="preserve">  </v>
      </c>
      <c r="T46" s="46"/>
      <c r="U46" s="51"/>
      <c r="V46" s="67"/>
      <c r="W46" s="43"/>
      <c r="X46" s="44"/>
      <c r="Y46" s="45"/>
      <c r="Z46" s="26"/>
      <c r="AA46" s="26"/>
      <c r="AB46" s="26"/>
      <c r="AC46" s="26"/>
      <c r="AD46" s="26"/>
      <c r="AE46" s="26"/>
      <c r="AF46" s="26"/>
      <c r="AG46" s="37"/>
      <c r="AH46" s="38"/>
      <c r="AI46" s="39"/>
      <c r="AJ46" s="26"/>
      <c r="AK46" s="26"/>
      <c r="AL46" s="26"/>
      <c r="AM46" s="26"/>
      <c r="AN46" s="26"/>
      <c r="AO46" s="26"/>
      <c r="AP46" s="26"/>
      <c r="AQ46" s="37"/>
    </row>
    <row r="47" spans="1:98" s="2" customFormat="1" ht="13.5" customHeight="1" x14ac:dyDescent="0.45">
      <c r="A47" s="41"/>
      <c r="B47" s="42"/>
      <c r="C47" s="68"/>
      <c r="D47" s="68"/>
      <c r="E47" s="68"/>
      <c r="F47" s="68"/>
      <c r="G47" s="68"/>
      <c r="H47" s="68"/>
      <c r="I47" s="68"/>
      <c r="J47" s="68"/>
      <c r="K47" s="43"/>
      <c r="L47" s="44"/>
      <c r="M47" s="44"/>
      <c r="N47" s="45"/>
      <c r="O47" s="56"/>
      <c r="P47" s="57"/>
      <c r="Q47" s="58" t="str">
        <f t="shared" si="0"/>
        <v xml:space="preserve">  </v>
      </c>
      <c r="R47" s="59"/>
      <c r="S47" s="60" t="str">
        <f t="shared" si="1"/>
        <v xml:space="preserve">  </v>
      </c>
      <c r="T47" s="56"/>
      <c r="U47" s="61"/>
      <c r="V47" s="69"/>
      <c r="W47" s="43"/>
      <c r="X47" s="44"/>
      <c r="Y47" s="45"/>
      <c r="Z47" s="68"/>
      <c r="AA47" s="68"/>
      <c r="AB47" s="68"/>
      <c r="AC47" s="68"/>
      <c r="AD47" s="68"/>
      <c r="AE47" s="68"/>
      <c r="AF47" s="68"/>
      <c r="AG47" s="70"/>
      <c r="AH47" s="71"/>
      <c r="AI47" s="72"/>
      <c r="AJ47" s="68"/>
      <c r="AK47" s="68"/>
      <c r="AL47" s="68"/>
      <c r="AM47" s="68"/>
      <c r="AN47" s="26"/>
      <c r="AO47" s="26"/>
      <c r="AP47" s="26"/>
      <c r="AQ47" s="37"/>
    </row>
    <row r="48" spans="1:98" s="2" customFormat="1" ht="13.5" customHeight="1" x14ac:dyDescent="0.45">
      <c r="A48" s="24">
        <v>7</v>
      </c>
      <c r="B48" s="25"/>
      <c r="C48" s="26" t="str">
        <f>BE4</f>
        <v>大志え～</v>
      </c>
      <c r="D48" s="26"/>
      <c r="E48" s="26"/>
      <c r="F48" s="26"/>
      <c r="G48" s="26"/>
      <c r="H48" s="26"/>
      <c r="I48" s="26"/>
      <c r="J48" s="26"/>
      <c r="K48" s="27">
        <f>COUNTIF(Q48:Q50,"〇")</f>
        <v>1</v>
      </c>
      <c r="L48" s="28"/>
      <c r="M48" s="28"/>
      <c r="N48" s="29"/>
      <c r="O48" s="30">
        <v>25</v>
      </c>
      <c r="P48" s="31"/>
      <c r="Q48" s="32" t="str">
        <f t="shared" si="0"/>
        <v>〇</v>
      </c>
      <c r="R48" s="33" t="s">
        <v>17</v>
      </c>
      <c r="S48" s="34" t="str">
        <f t="shared" si="1"/>
        <v xml:space="preserve">  </v>
      </c>
      <c r="T48" s="30">
        <v>9</v>
      </c>
      <c r="U48" s="35"/>
      <c r="V48" s="67"/>
      <c r="W48" s="27">
        <f>COUNTIF(S48:S50,"〇")</f>
        <v>0</v>
      </c>
      <c r="X48" s="28"/>
      <c r="Y48" s="29"/>
      <c r="Z48" s="26" t="str">
        <f>BE9</f>
        <v>ワルキューレ</v>
      </c>
      <c r="AA48" s="26"/>
      <c r="AB48" s="26"/>
      <c r="AC48" s="26"/>
      <c r="AD48" s="26"/>
      <c r="AE48" s="26"/>
      <c r="AF48" s="26"/>
      <c r="AG48" s="37"/>
      <c r="AH48" s="38"/>
      <c r="AI48" s="39" t="str">
        <f>BE6</f>
        <v>グッピー</v>
      </c>
      <c r="AJ48" s="26"/>
      <c r="AK48" s="26"/>
      <c r="AL48" s="26"/>
      <c r="AM48" s="26"/>
      <c r="AN48" s="40" t="s">
        <v>18</v>
      </c>
      <c r="AO48" s="26"/>
      <c r="AP48" s="26"/>
      <c r="AQ48" s="37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9" s="2" customFormat="1" ht="13.5" customHeight="1" x14ac:dyDescent="0.45">
      <c r="A49" s="41"/>
      <c r="B49" s="42"/>
      <c r="C49" s="26"/>
      <c r="D49" s="26"/>
      <c r="E49" s="26"/>
      <c r="F49" s="26"/>
      <c r="G49" s="26"/>
      <c r="H49" s="26"/>
      <c r="I49" s="26"/>
      <c r="J49" s="26"/>
      <c r="K49" s="43"/>
      <c r="L49" s="44"/>
      <c r="M49" s="44"/>
      <c r="N49" s="45"/>
      <c r="O49" s="46"/>
      <c r="P49" s="47"/>
      <c r="Q49" s="48" t="str">
        <f t="shared" si="0"/>
        <v xml:space="preserve">  </v>
      </c>
      <c r="R49" s="49"/>
      <c r="S49" s="50" t="str">
        <f t="shared" si="1"/>
        <v xml:space="preserve">  </v>
      </c>
      <c r="T49" s="46"/>
      <c r="U49" s="51"/>
      <c r="V49" s="67"/>
      <c r="W49" s="43"/>
      <c r="X49" s="44"/>
      <c r="Y49" s="45"/>
      <c r="Z49" s="26"/>
      <c r="AA49" s="26"/>
      <c r="AB49" s="26"/>
      <c r="AC49" s="26"/>
      <c r="AD49" s="26"/>
      <c r="AE49" s="26"/>
      <c r="AF49" s="26"/>
      <c r="AG49" s="37"/>
      <c r="AH49" s="38"/>
      <c r="AI49" s="39"/>
      <c r="AJ49" s="26"/>
      <c r="AK49" s="26"/>
      <c r="AL49" s="26"/>
      <c r="AM49" s="26"/>
      <c r="AN49" s="40"/>
      <c r="AO49" s="26"/>
      <c r="AP49" s="26"/>
      <c r="AQ49" s="37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9" s="2" customFormat="1" ht="13.5" customHeight="1" x14ac:dyDescent="0.45">
      <c r="A50" s="41"/>
      <c r="B50" s="42"/>
      <c r="C50" s="26"/>
      <c r="D50" s="26"/>
      <c r="E50" s="26"/>
      <c r="F50" s="26"/>
      <c r="G50" s="26"/>
      <c r="H50" s="26"/>
      <c r="I50" s="26"/>
      <c r="J50" s="26"/>
      <c r="K50" s="53"/>
      <c r="L50" s="54"/>
      <c r="M50" s="54"/>
      <c r="N50" s="55"/>
      <c r="O50" s="56"/>
      <c r="P50" s="57"/>
      <c r="Q50" s="58" t="str">
        <f t="shared" si="0"/>
        <v xml:space="preserve">  </v>
      </c>
      <c r="R50" s="59"/>
      <c r="S50" s="60" t="str">
        <f t="shared" si="1"/>
        <v xml:space="preserve">  </v>
      </c>
      <c r="T50" s="56"/>
      <c r="U50" s="61"/>
      <c r="V50" s="67"/>
      <c r="W50" s="53"/>
      <c r="X50" s="54"/>
      <c r="Y50" s="55"/>
      <c r="Z50" s="26"/>
      <c r="AA50" s="26"/>
      <c r="AB50" s="26"/>
      <c r="AC50" s="26"/>
      <c r="AD50" s="26"/>
      <c r="AE50" s="26"/>
      <c r="AF50" s="26"/>
      <c r="AG50" s="37"/>
      <c r="AH50" s="38"/>
      <c r="AI50" s="39"/>
      <c r="AJ50" s="26"/>
      <c r="AK50" s="26"/>
      <c r="AL50" s="26"/>
      <c r="AM50" s="26"/>
      <c r="AN50" s="40"/>
      <c r="AO50" s="26"/>
      <c r="AP50" s="26"/>
      <c r="AQ50" s="37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9" s="2" customFormat="1" ht="13.5" customHeight="1" x14ac:dyDescent="0.45">
      <c r="A51" s="41"/>
      <c r="B51" s="42"/>
      <c r="C51" s="26" t="str">
        <f>BE5</f>
        <v>大志ぴ～</v>
      </c>
      <c r="D51" s="26"/>
      <c r="E51" s="26"/>
      <c r="F51" s="26"/>
      <c r="G51" s="26"/>
      <c r="H51" s="26"/>
      <c r="I51" s="26"/>
      <c r="J51" s="26"/>
      <c r="K51" s="27">
        <f>COUNTIF(Q51:Q53,"〇")</f>
        <v>1</v>
      </c>
      <c r="L51" s="28"/>
      <c r="M51" s="28"/>
      <c r="N51" s="29"/>
      <c r="O51" s="30">
        <v>27</v>
      </c>
      <c r="P51" s="31"/>
      <c r="Q51" s="32" t="str">
        <f t="shared" si="0"/>
        <v>〇</v>
      </c>
      <c r="R51" s="33" t="s">
        <v>17</v>
      </c>
      <c r="S51" s="34" t="str">
        <f t="shared" si="1"/>
        <v xml:space="preserve">  </v>
      </c>
      <c r="T51" s="30">
        <v>25</v>
      </c>
      <c r="U51" s="35"/>
      <c r="V51" s="67"/>
      <c r="W51" s="27">
        <f>COUNTIF(S51:S53,"〇")</f>
        <v>0</v>
      </c>
      <c r="X51" s="28"/>
      <c r="Y51" s="29"/>
      <c r="Z51" s="26" t="str">
        <f>BE8</f>
        <v>ＱＱＱ子</v>
      </c>
      <c r="AA51" s="26"/>
      <c r="AB51" s="26"/>
      <c r="AC51" s="26"/>
      <c r="AD51" s="26"/>
      <c r="AE51" s="26"/>
      <c r="AF51" s="26"/>
      <c r="AG51" s="37"/>
      <c r="AH51" s="38"/>
      <c r="AI51" s="39" t="str">
        <f>BE7</f>
        <v>ＱＱＱ太</v>
      </c>
      <c r="AJ51" s="26"/>
      <c r="AK51" s="26"/>
      <c r="AL51" s="26"/>
      <c r="AM51" s="26"/>
      <c r="AN51" s="26" t="s">
        <v>19</v>
      </c>
      <c r="AO51" s="26"/>
      <c r="AP51" s="26"/>
      <c r="AQ51" s="37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9" s="2" customFormat="1" ht="13.5" customHeight="1" x14ac:dyDescent="0.45">
      <c r="A52" s="41"/>
      <c r="B52" s="42"/>
      <c r="C52" s="26"/>
      <c r="D52" s="26"/>
      <c r="E52" s="26"/>
      <c r="F52" s="26"/>
      <c r="G52" s="26"/>
      <c r="H52" s="26"/>
      <c r="I52" s="26"/>
      <c r="J52" s="26"/>
      <c r="K52" s="43"/>
      <c r="L52" s="44"/>
      <c r="M52" s="44"/>
      <c r="N52" s="45"/>
      <c r="O52" s="46"/>
      <c r="P52" s="47"/>
      <c r="Q52" s="48" t="str">
        <f t="shared" si="0"/>
        <v xml:space="preserve">  </v>
      </c>
      <c r="R52" s="49"/>
      <c r="S52" s="50" t="str">
        <f t="shared" si="1"/>
        <v xml:space="preserve">  </v>
      </c>
      <c r="T52" s="46"/>
      <c r="U52" s="51"/>
      <c r="V52" s="67"/>
      <c r="W52" s="43"/>
      <c r="X52" s="44"/>
      <c r="Y52" s="45"/>
      <c r="Z52" s="26"/>
      <c r="AA52" s="26"/>
      <c r="AB52" s="26"/>
      <c r="AC52" s="26"/>
      <c r="AD52" s="26"/>
      <c r="AE52" s="26"/>
      <c r="AF52" s="26"/>
      <c r="AG52" s="37"/>
      <c r="AH52" s="38"/>
      <c r="AI52" s="39"/>
      <c r="AJ52" s="26"/>
      <c r="AK52" s="26"/>
      <c r="AL52" s="26"/>
      <c r="AM52" s="26"/>
      <c r="AN52" s="26"/>
      <c r="AO52" s="26"/>
      <c r="AP52" s="26"/>
      <c r="AQ52" s="37"/>
    </row>
    <row r="53" spans="1:99" s="2" customFormat="1" ht="13.5" customHeight="1" x14ac:dyDescent="0.45">
      <c r="A53" s="64"/>
      <c r="B53" s="65"/>
      <c r="C53" s="26"/>
      <c r="D53" s="26"/>
      <c r="E53" s="26"/>
      <c r="F53" s="26"/>
      <c r="G53" s="26"/>
      <c r="H53" s="26"/>
      <c r="I53" s="26"/>
      <c r="J53" s="26"/>
      <c r="K53" s="53"/>
      <c r="L53" s="54"/>
      <c r="M53" s="54"/>
      <c r="N53" s="55"/>
      <c r="O53" s="56"/>
      <c r="P53" s="57"/>
      <c r="Q53" s="58" t="str">
        <f t="shared" si="0"/>
        <v xml:space="preserve">  </v>
      </c>
      <c r="R53" s="59"/>
      <c r="S53" s="60" t="str">
        <f t="shared" si="1"/>
        <v xml:space="preserve">  </v>
      </c>
      <c r="T53" s="56"/>
      <c r="U53" s="61"/>
      <c r="V53" s="67"/>
      <c r="W53" s="53"/>
      <c r="X53" s="54"/>
      <c r="Y53" s="55"/>
      <c r="Z53" s="26"/>
      <c r="AA53" s="26"/>
      <c r="AB53" s="26"/>
      <c r="AC53" s="26"/>
      <c r="AD53" s="26"/>
      <c r="AE53" s="26"/>
      <c r="AF53" s="26"/>
      <c r="AG53" s="37"/>
      <c r="AH53" s="38"/>
      <c r="AI53" s="39"/>
      <c r="AJ53" s="26"/>
      <c r="AK53" s="26"/>
      <c r="AL53" s="26"/>
      <c r="AM53" s="26"/>
      <c r="AN53" s="26"/>
      <c r="AO53" s="26"/>
      <c r="AP53" s="26"/>
      <c r="AQ53" s="37"/>
    </row>
    <row r="54" spans="1:99" s="2" customFormat="1" ht="13.5" customHeight="1" x14ac:dyDescent="0.45">
      <c r="A54" s="24">
        <v>8</v>
      </c>
      <c r="B54" s="25"/>
      <c r="C54" s="26" t="str">
        <f>BE6</f>
        <v>グッピー</v>
      </c>
      <c r="D54" s="26"/>
      <c r="E54" s="26"/>
      <c r="F54" s="26"/>
      <c r="G54" s="26"/>
      <c r="H54" s="26"/>
      <c r="I54" s="26"/>
      <c r="J54" s="26"/>
      <c r="K54" s="27">
        <f>COUNTIF(Q54:Q56,"〇")</f>
        <v>1</v>
      </c>
      <c r="L54" s="28"/>
      <c r="M54" s="28"/>
      <c r="N54" s="29"/>
      <c r="O54" s="30">
        <v>25</v>
      </c>
      <c r="P54" s="31"/>
      <c r="Q54" s="32" t="str">
        <f t="shared" si="0"/>
        <v>〇</v>
      </c>
      <c r="R54" s="33" t="s">
        <v>17</v>
      </c>
      <c r="S54" s="34" t="str">
        <f t="shared" si="1"/>
        <v xml:space="preserve">  </v>
      </c>
      <c r="T54" s="30">
        <v>21</v>
      </c>
      <c r="U54" s="35"/>
      <c r="V54" s="67"/>
      <c r="W54" s="27">
        <f>COUNTIF(S54:S56,"〇")</f>
        <v>0</v>
      </c>
      <c r="X54" s="28"/>
      <c r="Y54" s="29"/>
      <c r="Z54" s="26" t="str">
        <f>BE7</f>
        <v>ＱＱＱ太</v>
      </c>
      <c r="AA54" s="26"/>
      <c r="AB54" s="26"/>
      <c r="AC54" s="26"/>
      <c r="AD54" s="26"/>
      <c r="AE54" s="26"/>
      <c r="AF54" s="26"/>
      <c r="AG54" s="37"/>
      <c r="AH54" s="38"/>
      <c r="AI54" s="39" t="str">
        <f>BE4</f>
        <v>大志え～</v>
      </c>
      <c r="AJ54" s="26"/>
      <c r="AK54" s="26"/>
      <c r="AL54" s="26"/>
      <c r="AM54" s="26"/>
      <c r="AN54" s="40" t="s">
        <v>18</v>
      </c>
      <c r="AO54" s="26"/>
      <c r="AP54" s="26"/>
      <c r="AQ54" s="37"/>
    </row>
    <row r="55" spans="1:99" s="2" customFormat="1" ht="13.5" customHeight="1" x14ac:dyDescent="0.45">
      <c r="A55" s="41"/>
      <c r="B55" s="42"/>
      <c r="C55" s="26"/>
      <c r="D55" s="26"/>
      <c r="E55" s="26"/>
      <c r="F55" s="26"/>
      <c r="G55" s="26"/>
      <c r="H55" s="26"/>
      <c r="I55" s="26"/>
      <c r="J55" s="26"/>
      <c r="K55" s="43"/>
      <c r="L55" s="44"/>
      <c r="M55" s="44"/>
      <c r="N55" s="45"/>
      <c r="O55" s="46"/>
      <c r="P55" s="47"/>
      <c r="Q55" s="48" t="str">
        <f t="shared" si="0"/>
        <v xml:space="preserve">  </v>
      </c>
      <c r="R55" s="49"/>
      <c r="S55" s="50" t="str">
        <f t="shared" si="1"/>
        <v xml:space="preserve">  </v>
      </c>
      <c r="T55" s="46"/>
      <c r="U55" s="51"/>
      <c r="V55" s="67"/>
      <c r="W55" s="43"/>
      <c r="X55" s="44"/>
      <c r="Y55" s="45"/>
      <c r="Z55" s="26"/>
      <c r="AA55" s="26"/>
      <c r="AB55" s="26"/>
      <c r="AC55" s="26"/>
      <c r="AD55" s="26"/>
      <c r="AE55" s="26"/>
      <c r="AF55" s="26"/>
      <c r="AG55" s="37"/>
      <c r="AH55" s="38"/>
      <c r="AI55" s="39"/>
      <c r="AJ55" s="26"/>
      <c r="AK55" s="26"/>
      <c r="AL55" s="26"/>
      <c r="AM55" s="26"/>
      <c r="AN55" s="40"/>
      <c r="AO55" s="26"/>
      <c r="AP55" s="26"/>
      <c r="AQ55" s="37"/>
    </row>
    <row r="56" spans="1:99" s="2" customFormat="1" ht="13.5" customHeight="1" thickBot="1" x14ac:dyDescent="0.5">
      <c r="A56" s="73"/>
      <c r="B56" s="74"/>
      <c r="C56" s="75"/>
      <c r="D56" s="75"/>
      <c r="E56" s="75"/>
      <c r="F56" s="75"/>
      <c r="G56" s="75"/>
      <c r="H56" s="75"/>
      <c r="I56" s="75"/>
      <c r="J56" s="75"/>
      <c r="K56" s="76"/>
      <c r="L56" s="77"/>
      <c r="M56" s="77"/>
      <c r="N56" s="78"/>
      <c r="O56" s="79"/>
      <c r="P56" s="80"/>
      <c r="Q56" s="81" t="str">
        <f t="shared" si="0"/>
        <v xml:space="preserve">  </v>
      </c>
      <c r="R56" s="82"/>
      <c r="S56" s="83" t="str">
        <f t="shared" si="1"/>
        <v xml:space="preserve">  </v>
      </c>
      <c r="T56" s="79"/>
      <c r="U56" s="84"/>
      <c r="V56" s="85"/>
      <c r="W56" s="76"/>
      <c r="X56" s="77"/>
      <c r="Y56" s="78"/>
      <c r="Z56" s="75"/>
      <c r="AA56" s="75"/>
      <c r="AB56" s="75"/>
      <c r="AC56" s="75"/>
      <c r="AD56" s="75"/>
      <c r="AE56" s="75"/>
      <c r="AF56" s="75"/>
      <c r="AG56" s="86"/>
      <c r="AH56" s="87"/>
      <c r="AI56" s="88"/>
      <c r="AJ56" s="75"/>
      <c r="AK56" s="75"/>
      <c r="AL56" s="75"/>
      <c r="AM56" s="75"/>
      <c r="AN56" s="89"/>
      <c r="AO56" s="75"/>
      <c r="AP56" s="75"/>
      <c r="AQ56" s="86"/>
    </row>
    <row r="57" spans="1:99" s="2" customFormat="1" ht="6" customHeight="1" x14ac:dyDescent="0.45">
      <c r="C57" s="90"/>
      <c r="D57" s="3"/>
      <c r="E57" s="3"/>
      <c r="G57" s="3"/>
      <c r="I57" s="91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</row>
    <row r="58" spans="1:99" s="2" customFormat="1" ht="18" customHeight="1" x14ac:dyDescent="0.45">
      <c r="A58" s="14" t="s">
        <v>20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99" s="2" customFormat="1" ht="6" customHeight="1" thickBot="1" x14ac:dyDescent="0.5"/>
    <row r="60" spans="1:99" s="2" customFormat="1" ht="15" customHeight="1" x14ac:dyDescent="0.45">
      <c r="A60" s="93"/>
      <c r="B60" s="94" t="s">
        <v>21</v>
      </c>
      <c r="C60" s="95"/>
      <c r="D60" s="96"/>
      <c r="E60" s="97"/>
      <c r="F60" s="98" t="str">
        <f>B64</f>
        <v>大志え～</v>
      </c>
      <c r="G60" s="98"/>
      <c r="H60" s="98"/>
      <c r="I60" s="98"/>
      <c r="J60" s="98"/>
      <c r="K60" s="98" t="str">
        <f>B70</f>
        <v>大志ぴ～</v>
      </c>
      <c r="L60" s="98"/>
      <c r="M60" s="98"/>
      <c r="N60" s="98"/>
      <c r="O60" s="98"/>
      <c r="P60" s="98" t="str">
        <f>B76</f>
        <v>グッピー</v>
      </c>
      <c r="Q60" s="98"/>
      <c r="R60" s="98"/>
      <c r="S60" s="98"/>
      <c r="T60" s="98"/>
      <c r="U60" s="98" t="str">
        <f>B82</f>
        <v>ＱＱＱ太</v>
      </c>
      <c r="V60" s="98"/>
      <c r="W60" s="98"/>
      <c r="X60" s="98"/>
      <c r="Y60" s="98"/>
      <c r="Z60" s="98" t="str">
        <f>B88</f>
        <v>ＱＱＱ子</v>
      </c>
      <c r="AA60" s="98"/>
      <c r="AB60" s="98"/>
      <c r="AC60" s="98"/>
      <c r="AD60" s="98"/>
      <c r="AE60" s="98" t="str">
        <f>B94</f>
        <v>ワルキューレ</v>
      </c>
      <c r="AF60" s="98"/>
      <c r="AG60" s="98"/>
      <c r="AH60" s="98"/>
      <c r="AI60" s="98"/>
      <c r="AJ60" s="94" t="s">
        <v>22</v>
      </c>
      <c r="AK60" s="95"/>
      <c r="AL60" s="99"/>
      <c r="AM60" s="100" t="s">
        <v>23</v>
      </c>
      <c r="AN60" s="95"/>
      <c r="AO60" s="99"/>
      <c r="AP60" s="101" t="s">
        <v>24</v>
      </c>
      <c r="AQ60" s="102" t="s">
        <v>25</v>
      </c>
      <c r="CU60" s="1"/>
    </row>
    <row r="61" spans="1:99" s="2" customFormat="1" ht="15" customHeight="1" x14ac:dyDescent="0.45">
      <c r="A61" s="93"/>
      <c r="B61" s="103"/>
      <c r="C61" s="104"/>
      <c r="D61" s="105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3"/>
      <c r="AK61" s="104"/>
      <c r="AL61" s="107"/>
      <c r="AM61" s="108"/>
      <c r="AN61" s="104"/>
      <c r="AO61" s="107"/>
      <c r="AP61" s="49"/>
      <c r="AQ61" s="109"/>
      <c r="CU61" s="1"/>
    </row>
    <row r="62" spans="1:99" s="2" customFormat="1" ht="15" customHeight="1" x14ac:dyDescent="0.45">
      <c r="A62" s="93"/>
      <c r="B62" s="103"/>
      <c r="C62" s="104"/>
      <c r="D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3"/>
      <c r="AK62" s="104"/>
      <c r="AL62" s="107"/>
      <c r="AM62" s="108"/>
      <c r="AN62" s="104"/>
      <c r="AO62" s="107"/>
      <c r="AP62" s="49"/>
      <c r="AQ62" s="109"/>
      <c r="AS62" s="104" t="s">
        <v>26</v>
      </c>
      <c r="AT62" s="110" t="s">
        <v>27</v>
      </c>
      <c r="CU62" s="1"/>
    </row>
    <row r="63" spans="1:99" s="2" customFormat="1" ht="15" customHeight="1" x14ac:dyDescent="0.45">
      <c r="A63" s="93"/>
      <c r="B63" s="111"/>
      <c r="C63" s="112"/>
      <c r="D63" s="113"/>
      <c r="E63" s="114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11"/>
      <c r="AK63" s="112"/>
      <c r="AL63" s="115"/>
      <c r="AM63" s="116"/>
      <c r="AN63" s="112"/>
      <c r="AO63" s="115"/>
      <c r="AP63" s="59"/>
      <c r="AQ63" s="117"/>
      <c r="AS63" s="104"/>
      <c r="AT63" s="104"/>
      <c r="CU63" s="1"/>
    </row>
    <row r="64" spans="1:99" ht="18" customHeight="1" x14ac:dyDescent="0.45">
      <c r="A64" s="118"/>
      <c r="B64" s="119" t="str">
        <f>C5</f>
        <v>大志え～</v>
      </c>
      <c r="C64" s="120"/>
      <c r="D64" s="121"/>
      <c r="E64" s="122" t="str">
        <f>IF($BZ$126="A",CB128,IF($BZ$126="B",CE128,CH128))</f>
        <v/>
      </c>
      <c r="F64" s="123"/>
      <c r="G64" s="124"/>
      <c r="H64" s="124"/>
      <c r="I64" s="124"/>
      <c r="J64" s="125"/>
      <c r="K64" s="2">
        <f>COUNTIF(L67:L69,"○")</f>
        <v>0</v>
      </c>
      <c r="M64" s="126" t="s">
        <v>28</v>
      </c>
      <c r="O64" s="127">
        <f>COUNTIF(N67:N69,"○")</f>
        <v>1</v>
      </c>
      <c r="P64" s="2">
        <f>COUNTIF(Q67:Q69,"○")</f>
        <v>0</v>
      </c>
      <c r="R64" s="126" t="s">
        <v>29</v>
      </c>
      <c r="T64" s="127">
        <f>COUNTIF(S67:S69,"○")</f>
        <v>1</v>
      </c>
      <c r="U64" s="2">
        <f>COUNTIF(V67:V69,"○")</f>
        <v>0</v>
      </c>
      <c r="W64" s="126" t="s">
        <v>30</v>
      </c>
      <c r="Y64" s="127">
        <f>COUNTIF(X67:X69,"○")</f>
        <v>1</v>
      </c>
      <c r="Z64" s="2">
        <f>COUNTIF(AA67:AA69,"○")</f>
        <v>1</v>
      </c>
      <c r="AB64" s="126" t="s">
        <v>31</v>
      </c>
      <c r="AD64" s="127">
        <f>COUNTIF(AC67:AC69,"○")</f>
        <v>0</v>
      </c>
      <c r="AE64" s="2">
        <f>COUNTIF(AF67:AF69,"○")</f>
        <v>1</v>
      </c>
      <c r="AG64" s="126" t="s">
        <v>32</v>
      </c>
      <c r="AI64" s="127">
        <f>COUNTIF(AH67:AH69,"○")</f>
        <v>0</v>
      </c>
      <c r="AJ64" s="103">
        <f>COUNTIF(F65:AE65,"○")</f>
        <v>2</v>
      </c>
      <c r="AK64" s="104" t="s">
        <v>17</v>
      </c>
      <c r="AL64" s="107">
        <f>COUNTIF(J66:AI66,"○")</f>
        <v>3</v>
      </c>
      <c r="AM64" s="128">
        <f>IF(AO68=0,10,AM68/AO68)</f>
        <v>0.66666666666666663</v>
      </c>
      <c r="AN64" s="129"/>
      <c r="AO64" s="130"/>
      <c r="AP64" s="131">
        <f>SUM(F67:F69,K67:K69,P67:P69,U67:U69,Z67:Z69,AE67:AE69)/SUM(J67:J69,O67:O69,T67:T69,Y67:Y69,AD67:AD69,AI67:AI69)</f>
        <v>1.0099009900990099</v>
      </c>
      <c r="AQ64" s="132">
        <f>IF(AS$102=AS$101,RANK(BC64,BC$64:BC$97,0),"")</f>
        <v>4</v>
      </c>
      <c r="AS64" s="1">
        <f>SUM(AJ64:AL69)</f>
        <v>5</v>
      </c>
      <c r="AT64" s="1">
        <f>AU64-AV64</f>
        <v>0</v>
      </c>
      <c r="AU64" s="1">
        <f>SUM(F64:AI64)</f>
        <v>5</v>
      </c>
      <c r="AV64" s="1">
        <f>SUM(AM68:AO69)</f>
        <v>5</v>
      </c>
      <c r="AX64" s="104">
        <f>RANK(AJ64,AJ64:AJ99,1)</f>
        <v>3</v>
      </c>
      <c r="AY64" s="104">
        <f>RANK(BD64,BD64:BD99,1)</f>
        <v>3</v>
      </c>
      <c r="AZ64" s="104">
        <f>RANK(AP64,AP64:AP97,1)</f>
        <v>3</v>
      </c>
      <c r="BA64" s="104">
        <f>AX64*100</f>
        <v>300</v>
      </c>
      <c r="BB64" s="104">
        <f>AY64*10</f>
        <v>30</v>
      </c>
      <c r="BC64" s="104">
        <f>SUM(AZ64:BB69)</f>
        <v>333</v>
      </c>
      <c r="BD64" s="104">
        <f>AM64-AO64</f>
        <v>0.66666666666666663</v>
      </c>
    </row>
    <row r="65" spans="1:56" ht="13.5" hidden="1" customHeight="1" thickBot="1" x14ac:dyDescent="0.5">
      <c r="A65" s="118"/>
      <c r="B65" s="119"/>
      <c r="C65" s="120"/>
      <c r="D65" s="121"/>
      <c r="E65" s="122"/>
      <c r="F65" s="123"/>
      <c r="G65" s="124"/>
      <c r="H65" s="124"/>
      <c r="I65" s="124"/>
      <c r="J65" s="125"/>
      <c r="K65" s="2" t="str">
        <f>IF(K64&gt;O64,"○","　")</f>
        <v>　</v>
      </c>
      <c r="O65" s="127"/>
      <c r="P65" s="2" t="str">
        <f>IF(P64&gt;T64,"○","　")</f>
        <v>　</v>
      </c>
      <c r="T65" s="127"/>
      <c r="U65" s="2" t="str">
        <f>IF(U64&gt;Y64,"○","　")</f>
        <v>　</v>
      </c>
      <c r="Y65" s="127"/>
      <c r="Z65" s="2" t="str">
        <f>IF(Z64&gt;AD64,"○","　")</f>
        <v>○</v>
      </c>
      <c r="AD65" s="127"/>
      <c r="AE65" s="2" t="str">
        <f>IF(AE64&gt;AI64,"○","　")</f>
        <v>○</v>
      </c>
      <c r="AI65" s="127"/>
      <c r="AJ65" s="103"/>
      <c r="AK65" s="104"/>
      <c r="AL65" s="107"/>
      <c r="AM65" s="128"/>
      <c r="AN65" s="129"/>
      <c r="AO65" s="130"/>
      <c r="AP65" s="131"/>
      <c r="AQ65" s="133"/>
      <c r="AX65" s="104"/>
      <c r="AY65" s="104"/>
      <c r="AZ65" s="104"/>
      <c r="BA65" s="104"/>
      <c r="BB65" s="104"/>
      <c r="BC65" s="104"/>
      <c r="BD65" s="104"/>
    </row>
    <row r="66" spans="1:56" ht="13.5" hidden="1" customHeight="1" x14ac:dyDescent="0.45">
      <c r="A66" s="118"/>
      <c r="B66" s="119"/>
      <c r="C66" s="120"/>
      <c r="D66" s="121"/>
      <c r="E66" s="122"/>
      <c r="F66" s="123"/>
      <c r="G66" s="124"/>
      <c r="H66" s="124"/>
      <c r="I66" s="124"/>
      <c r="J66" s="125"/>
      <c r="O66" s="127" t="str">
        <f>IF(O64&gt;K64,"○","　")</f>
        <v>○</v>
      </c>
      <c r="T66" s="127" t="str">
        <f>IF(T64&gt;P64,"○","　")</f>
        <v>○</v>
      </c>
      <c r="Y66" s="127" t="str">
        <f>IF(Y64&gt;U64,"○","　")</f>
        <v>○</v>
      </c>
      <c r="AD66" s="127" t="str">
        <f>IF(AD64&gt;Z64,"○","　")</f>
        <v>　</v>
      </c>
      <c r="AI66" s="127" t="str">
        <f>IF(AI64&gt;AE64,"○","　")</f>
        <v>　</v>
      </c>
      <c r="AJ66" s="103"/>
      <c r="AK66" s="104"/>
      <c r="AL66" s="107"/>
      <c r="AM66" s="128"/>
      <c r="AN66" s="129"/>
      <c r="AO66" s="130"/>
      <c r="AP66" s="131"/>
      <c r="AQ66" s="133"/>
      <c r="AX66" s="104"/>
      <c r="AY66" s="104"/>
      <c r="AZ66" s="104"/>
      <c r="BA66" s="104"/>
      <c r="BB66" s="104"/>
      <c r="BC66" s="104"/>
      <c r="BD66" s="104"/>
    </row>
    <row r="67" spans="1:56" ht="18" customHeight="1" x14ac:dyDescent="0.45">
      <c r="A67" s="118"/>
      <c r="B67" s="119"/>
      <c r="C67" s="120"/>
      <c r="D67" s="121"/>
      <c r="E67" s="122"/>
      <c r="F67" s="123"/>
      <c r="G67" s="124"/>
      <c r="H67" s="124"/>
      <c r="I67" s="124"/>
      <c r="J67" s="125"/>
      <c r="K67" s="2">
        <f>O12</f>
        <v>22</v>
      </c>
      <c r="L67" s="2" t="str">
        <f>IF(K67&gt;O67,"○","　")</f>
        <v>　</v>
      </c>
      <c r="M67" s="2" t="s">
        <v>17</v>
      </c>
      <c r="N67" s="2" t="str">
        <f>IF(O67&gt;K67,"○","　")</f>
        <v>○</v>
      </c>
      <c r="O67" s="127">
        <f>T12</f>
        <v>25</v>
      </c>
      <c r="P67" s="2">
        <f>O24</f>
        <v>19</v>
      </c>
      <c r="Q67" s="2" t="str">
        <f>IF(P67&gt;T67,"○","　")</f>
        <v>　</v>
      </c>
      <c r="R67" s="2" t="s">
        <v>17</v>
      </c>
      <c r="S67" s="2" t="str">
        <f>IF(T67&gt;P67,"○","　")</f>
        <v>○</v>
      </c>
      <c r="T67" s="127">
        <f>T24</f>
        <v>25</v>
      </c>
      <c r="U67" s="2">
        <f>O30</f>
        <v>11</v>
      </c>
      <c r="V67" s="2" t="str">
        <f>IF(U67&gt;Y67,"○","　")</f>
        <v>　</v>
      </c>
      <c r="W67" s="2" t="s">
        <v>17</v>
      </c>
      <c r="X67" s="2" t="str">
        <f>IF(Y67&gt;U67,"○","　")</f>
        <v>○</v>
      </c>
      <c r="Y67" s="127">
        <f>T30</f>
        <v>25</v>
      </c>
      <c r="Z67" s="2">
        <f>O42</f>
        <v>25</v>
      </c>
      <c r="AA67" s="2" t="str">
        <f>IF(Z67&gt;AD67,"○","　")</f>
        <v>○</v>
      </c>
      <c r="AB67" s="2" t="s">
        <v>17</v>
      </c>
      <c r="AC67" s="2" t="str">
        <f>IF(AD67&gt;Z67,"○","　")</f>
        <v>　</v>
      </c>
      <c r="AD67" s="127">
        <f>T42</f>
        <v>17</v>
      </c>
      <c r="AE67" s="2">
        <f>O48</f>
        <v>25</v>
      </c>
      <c r="AF67" s="2" t="str">
        <f>IF(AE67&gt;AI67,"○","　")</f>
        <v>○</v>
      </c>
      <c r="AG67" s="2" t="s">
        <v>17</v>
      </c>
      <c r="AH67" s="2" t="str">
        <f>IF(AI67&gt;AE67,"○","　")</f>
        <v>　</v>
      </c>
      <c r="AI67" s="127">
        <f>T48</f>
        <v>9</v>
      </c>
      <c r="AJ67" s="103"/>
      <c r="AK67" s="104"/>
      <c r="AL67" s="107"/>
      <c r="AM67" s="128"/>
      <c r="AN67" s="129"/>
      <c r="AO67" s="130"/>
      <c r="AP67" s="131"/>
      <c r="AQ67" s="133"/>
      <c r="AX67" s="104"/>
      <c r="AY67" s="104"/>
      <c r="AZ67" s="104"/>
      <c r="BA67" s="104"/>
      <c r="BB67" s="104"/>
      <c r="BC67" s="104"/>
      <c r="BD67" s="104"/>
    </row>
    <row r="68" spans="1:56" ht="18" customHeight="1" x14ac:dyDescent="0.45">
      <c r="A68" s="118"/>
      <c r="B68" s="119"/>
      <c r="C68" s="120"/>
      <c r="D68" s="121"/>
      <c r="E68" s="122"/>
      <c r="F68" s="123"/>
      <c r="G68" s="124"/>
      <c r="H68" s="124"/>
      <c r="I68" s="124"/>
      <c r="J68" s="125"/>
      <c r="K68" s="2">
        <f>O13</f>
        <v>0</v>
      </c>
      <c r="L68" s="2" t="str">
        <f>IF(K68&gt;O68,"○","　")</f>
        <v>　</v>
      </c>
      <c r="M68" s="2" t="s">
        <v>33</v>
      </c>
      <c r="N68" s="2" t="str">
        <f>IF(O68&gt;K68,"○","　")</f>
        <v>　</v>
      </c>
      <c r="O68" s="127">
        <f>T13</f>
        <v>0</v>
      </c>
      <c r="P68" s="2">
        <f>O25</f>
        <v>0</v>
      </c>
      <c r="Q68" s="2" t="str">
        <f>IF(P68&gt;T68,"○","　")</f>
        <v>　</v>
      </c>
      <c r="R68" s="2" t="s">
        <v>33</v>
      </c>
      <c r="S68" s="2" t="str">
        <f>IF(T68&gt;P68,"○","　")</f>
        <v>　</v>
      </c>
      <c r="T68" s="127">
        <f>T25</f>
        <v>0</v>
      </c>
      <c r="U68" s="2">
        <f>O31</f>
        <v>0</v>
      </c>
      <c r="V68" s="2" t="str">
        <f>IF(U68&gt;Y68,"○","　")</f>
        <v>　</v>
      </c>
      <c r="W68" s="2" t="s">
        <v>33</v>
      </c>
      <c r="X68" s="2" t="str">
        <f>IF(Y68&gt;U68,"○","　")</f>
        <v>　</v>
      </c>
      <c r="Y68" s="127">
        <f>T31</f>
        <v>0</v>
      </c>
      <c r="Z68" s="2">
        <f>O43</f>
        <v>0</v>
      </c>
      <c r="AA68" s="2" t="str">
        <f>IF(Z68&gt;AD68,"○","　")</f>
        <v>　</v>
      </c>
      <c r="AB68" s="2" t="s">
        <v>33</v>
      </c>
      <c r="AC68" s="2" t="str">
        <f>IF(AD68&gt;Z68,"○","　")</f>
        <v>　</v>
      </c>
      <c r="AD68" s="127">
        <f>T43</f>
        <v>0</v>
      </c>
      <c r="AE68" s="2">
        <f>T43</f>
        <v>0</v>
      </c>
      <c r="AF68" s="2" t="str">
        <f>IF(AE68&gt;AI68,"○","　")</f>
        <v>　</v>
      </c>
      <c r="AG68" s="2" t="s">
        <v>33</v>
      </c>
      <c r="AH68" s="2" t="str">
        <f>IF(AI68&gt;AE68,"○","　")</f>
        <v>　</v>
      </c>
      <c r="AI68" s="127">
        <f>Y43</f>
        <v>0</v>
      </c>
      <c r="AJ68" s="103"/>
      <c r="AK68" s="104"/>
      <c r="AL68" s="107"/>
      <c r="AM68" s="108">
        <f>SUM(F64,K64,P64,U64,Z64,AE64)</f>
        <v>2</v>
      </c>
      <c r="AN68" s="104" t="s">
        <v>33</v>
      </c>
      <c r="AO68" s="107">
        <f>SUM(J64,O64,T64,Y64,AD64,AI64)</f>
        <v>3</v>
      </c>
      <c r="AP68" s="131"/>
      <c r="AQ68" s="133"/>
      <c r="AX68" s="104"/>
      <c r="AY68" s="104"/>
      <c r="AZ68" s="104"/>
      <c r="BA68" s="104"/>
      <c r="BB68" s="104"/>
      <c r="BC68" s="104"/>
      <c r="BD68" s="104"/>
    </row>
    <row r="69" spans="1:56" ht="18" customHeight="1" x14ac:dyDescent="0.45">
      <c r="A69" s="118"/>
      <c r="B69" s="119"/>
      <c r="C69" s="120"/>
      <c r="D69" s="121"/>
      <c r="E69" s="134"/>
      <c r="F69" s="135"/>
      <c r="G69" s="136"/>
      <c r="H69" s="136"/>
      <c r="I69" s="136"/>
      <c r="J69" s="137"/>
      <c r="K69" s="2">
        <f>O14</f>
        <v>0</v>
      </c>
      <c r="L69" s="2" t="str">
        <f>IF(K69&gt;O69,"○","　")</f>
        <v>　</v>
      </c>
      <c r="M69" s="2" t="s">
        <v>33</v>
      </c>
      <c r="N69" s="2" t="str">
        <f>IF(O69&gt;K69,"○","　")</f>
        <v>　</v>
      </c>
      <c r="O69" s="127">
        <f>T14</f>
        <v>0</v>
      </c>
      <c r="P69" s="2">
        <f>O26</f>
        <v>0</v>
      </c>
      <c r="Q69" s="2" t="str">
        <f>IF(P69&gt;T69,"○","　")</f>
        <v>　</v>
      </c>
      <c r="R69" s="2" t="s">
        <v>33</v>
      </c>
      <c r="S69" s="2" t="str">
        <f>IF(T69&gt;P69,"○","　")</f>
        <v>　</v>
      </c>
      <c r="T69" s="127">
        <f>T26</f>
        <v>0</v>
      </c>
      <c r="U69" s="2">
        <f>O32</f>
        <v>0</v>
      </c>
      <c r="V69" s="2" t="str">
        <f>IF(U69&gt;Y69,"○","　")</f>
        <v>　</v>
      </c>
      <c r="W69" s="2" t="s">
        <v>33</v>
      </c>
      <c r="X69" s="2" t="str">
        <f>IF(Y69&gt;U69,"○","　")</f>
        <v>　</v>
      </c>
      <c r="Y69" s="127">
        <f>T32</f>
        <v>0</v>
      </c>
      <c r="Z69" s="2">
        <f>O44</f>
        <v>0</v>
      </c>
      <c r="AA69" s="2" t="str">
        <f>IF(Z69&gt;AD69,"○","　")</f>
        <v>　</v>
      </c>
      <c r="AB69" s="114" t="s">
        <v>33</v>
      </c>
      <c r="AC69" s="2" t="str">
        <f>IF(AD69&gt;Z69,"○","　")</f>
        <v>　</v>
      </c>
      <c r="AD69" s="127">
        <f>T44</f>
        <v>0</v>
      </c>
      <c r="AE69" s="2">
        <f>T44</f>
        <v>0</v>
      </c>
      <c r="AF69" s="2" t="str">
        <f>IF(AE69&gt;AI69,"○","　")</f>
        <v>　</v>
      </c>
      <c r="AG69" s="114" t="s">
        <v>33</v>
      </c>
      <c r="AH69" s="2" t="str">
        <f>IF(AI69&gt;AE69,"○","　")</f>
        <v>　</v>
      </c>
      <c r="AI69" s="127">
        <f>Y44</f>
        <v>0</v>
      </c>
      <c r="AJ69" s="111"/>
      <c r="AK69" s="112"/>
      <c r="AL69" s="115"/>
      <c r="AM69" s="116"/>
      <c r="AN69" s="112"/>
      <c r="AO69" s="115"/>
      <c r="AP69" s="138"/>
      <c r="AQ69" s="133"/>
      <c r="AX69" s="104"/>
      <c r="AY69" s="104"/>
      <c r="AZ69" s="104"/>
      <c r="BA69" s="104"/>
      <c r="BB69" s="104"/>
      <c r="BC69" s="104"/>
      <c r="BD69" s="104"/>
    </row>
    <row r="70" spans="1:56" ht="18" customHeight="1" x14ac:dyDescent="0.45">
      <c r="A70" s="118"/>
      <c r="B70" s="119" t="str">
        <f>C6</f>
        <v>大志ぴ～</v>
      </c>
      <c r="C70" s="120"/>
      <c r="D70" s="121"/>
      <c r="E70" s="139" t="str">
        <f>IF($BZ$126="A",CB129,IF($BZ$126="B",CE129,CH129))</f>
        <v/>
      </c>
      <c r="F70" s="140">
        <f>COUNTIF(G73:G75,"○")</f>
        <v>1</v>
      </c>
      <c r="G70" s="140"/>
      <c r="H70" s="140" t="str">
        <f>M64</f>
        <v>①</v>
      </c>
      <c r="I70" s="140"/>
      <c r="J70" s="140">
        <f>COUNTIF(I73:I75,"○")</f>
        <v>0</v>
      </c>
      <c r="K70" s="141"/>
      <c r="L70" s="142"/>
      <c r="M70" s="142"/>
      <c r="N70" s="142"/>
      <c r="O70" s="143"/>
      <c r="P70" s="140">
        <f>COUNTIF(Q73:Q75,"○")</f>
        <v>0</v>
      </c>
      <c r="Q70" s="140"/>
      <c r="R70" s="144" t="s">
        <v>34</v>
      </c>
      <c r="S70" s="140"/>
      <c r="T70" s="145">
        <f>COUNTIF(S73:S75,"○")</f>
        <v>1</v>
      </c>
      <c r="U70" s="140">
        <f>COUNTIF(V73:V75,"○")</f>
        <v>0</v>
      </c>
      <c r="V70" s="140"/>
      <c r="W70" s="144" t="s">
        <v>35</v>
      </c>
      <c r="X70" s="140"/>
      <c r="Y70" s="145">
        <f>COUNTIF(X73:X75,"○")</f>
        <v>1</v>
      </c>
      <c r="Z70" s="140">
        <f>COUNTIF(AA73:AA75,"○")</f>
        <v>1</v>
      </c>
      <c r="AA70" s="140"/>
      <c r="AB70" s="144" t="s">
        <v>32</v>
      </c>
      <c r="AC70" s="140"/>
      <c r="AD70" s="145">
        <f>COUNTIF(AC73:AC75,"○")</f>
        <v>0</v>
      </c>
      <c r="AE70" s="140">
        <f>COUNTIF(AF73:AF75,"○")</f>
        <v>1</v>
      </c>
      <c r="AF70" s="140"/>
      <c r="AG70" s="126" t="s">
        <v>30</v>
      </c>
      <c r="AH70" s="140"/>
      <c r="AI70" s="145">
        <f>COUNTIF(AH73:AH75,"○")</f>
        <v>0</v>
      </c>
      <c r="AJ70" s="146">
        <f>COUNTIF(F71:AE71,"○")</f>
        <v>3</v>
      </c>
      <c r="AK70" s="147" t="s">
        <v>33</v>
      </c>
      <c r="AL70" s="148">
        <f>COUNTIF(J72:AI72,"○")</f>
        <v>2</v>
      </c>
      <c r="AM70" s="149">
        <f>IF(AO74=0,10,AM74/AO74)</f>
        <v>1.5</v>
      </c>
      <c r="AN70" s="150"/>
      <c r="AO70" s="151"/>
      <c r="AP70" s="152">
        <f>SUM(F73:F75,K73:K75,P73:P75,U73:U75,Z73:Z75,AE73:AE75)/SUM(J73:J75,O73:O75,T73:T75,Y73:Y75,AD73:AD75,AI73:AI75)</f>
        <v>1.0178571428571428</v>
      </c>
      <c r="AQ70" s="133">
        <f>IF(AS$102=AS$101,RANK(BC70,BC$64:BC$97,0),"")</f>
        <v>3</v>
      </c>
      <c r="AS70" s="1">
        <f>SUM(AJ70:AL75)</f>
        <v>5</v>
      </c>
      <c r="AT70" s="1">
        <f>AU70-AV70</f>
        <v>0</v>
      </c>
      <c r="AU70" s="1">
        <f>SUM(F70:AI70)</f>
        <v>5</v>
      </c>
      <c r="AV70" s="1">
        <f>SUM(AM74:AO75)</f>
        <v>5</v>
      </c>
      <c r="AX70" s="104">
        <f>RANK(AJ70,AJ64:AJ99,1)</f>
        <v>4</v>
      </c>
      <c r="AY70" s="104">
        <f>RANK(BD70,BD64:BD99,1)</f>
        <v>4</v>
      </c>
      <c r="AZ70" s="104">
        <f>RANK(AP70,AP64:AP97,1)</f>
        <v>4</v>
      </c>
      <c r="BA70" s="104">
        <f>AX70*100</f>
        <v>400</v>
      </c>
      <c r="BB70" s="104">
        <f>AY70*10</f>
        <v>40</v>
      </c>
      <c r="BC70" s="104">
        <f>SUM(AZ70:BB75)</f>
        <v>444</v>
      </c>
      <c r="BD70" s="104">
        <f>AM70-AO70</f>
        <v>1.5</v>
      </c>
    </row>
    <row r="71" spans="1:56" ht="13.5" hidden="1" customHeight="1" x14ac:dyDescent="0.45">
      <c r="A71" s="118"/>
      <c r="B71" s="119"/>
      <c r="C71" s="120"/>
      <c r="D71" s="121"/>
      <c r="E71" s="122"/>
      <c r="F71" s="2" t="str">
        <f>IF(F70&gt;J70,"○","　")</f>
        <v>○</v>
      </c>
      <c r="K71" s="153"/>
      <c r="L71" s="124"/>
      <c r="M71" s="124"/>
      <c r="N71" s="124"/>
      <c r="O71" s="125"/>
      <c r="P71" s="2" t="str">
        <f>IF(P70&gt;T70,"○","　")</f>
        <v>　</v>
      </c>
      <c r="T71" s="127"/>
      <c r="U71" s="2" t="str">
        <f>IF(U70&gt;Y70,"○","　")</f>
        <v>　</v>
      </c>
      <c r="Y71" s="127"/>
      <c r="Z71" s="2" t="str">
        <f>IF(Z70&gt;AD70,"○","　")</f>
        <v>○</v>
      </c>
      <c r="AD71" s="127"/>
      <c r="AE71" s="2" t="str">
        <f>IF(AE70&gt;AI70,"○","　")</f>
        <v>○</v>
      </c>
      <c r="AI71" s="127"/>
      <c r="AJ71" s="103"/>
      <c r="AK71" s="104"/>
      <c r="AL71" s="107"/>
      <c r="AM71" s="128"/>
      <c r="AN71" s="129"/>
      <c r="AO71" s="130"/>
      <c r="AP71" s="131"/>
      <c r="AQ71" s="133"/>
      <c r="AX71" s="104"/>
      <c r="AY71" s="104"/>
      <c r="AZ71" s="104"/>
      <c r="BA71" s="104"/>
      <c r="BB71" s="104"/>
      <c r="BC71" s="104"/>
      <c r="BD71" s="104"/>
    </row>
    <row r="72" spans="1:56" ht="13.5" hidden="1" customHeight="1" x14ac:dyDescent="0.45">
      <c r="A72" s="118"/>
      <c r="B72" s="119"/>
      <c r="C72" s="120"/>
      <c r="D72" s="121"/>
      <c r="E72" s="122"/>
      <c r="J72" s="2" t="str">
        <f>IF(J70&gt;F70,"○","　")</f>
        <v>　</v>
      </c>
      <c r="K72" s="153"/>
      <c r="L72" s="124"/>
      <c r="M72" s="124"/>
      <c r="N72" s="124"/>
      <c r="O72" s="125"/>
      <c r="T72" s="127" t="str">
        <f>IF(T70&gt;P70,"○","　")</f>
        <v>○</v>
      </c>
      <c r="Y72" s="127" t="str">
        <f>IF(Y70&gt;U70,"○","　")</f>
        <v>○</v>
      </c>
      <c r="AD72" s="127" t="str">
        <f>IF(AD70&gt;Z70,"○","　")</f>
        <v>　</v>
      </c>
      <c r="AI72" s="127" t="str">
        <f>IF(AI70&gt;AE70,"○","　")</f>
        <v>　</v>
      </c>
      <c r="AJ72" s="103"/>
      <c r="AK72" s="104"/>
      <c r="AL72" s="107"/>
      <c r="AM72" s="128"/>
      <c r="AN72" s="129"/>
      <c r="AO72" s="130"/>
      <c r="AP72" s="131"/>
      <c r="AQ72" s="133"/>
      <c r="AX72" s="104"/>
      <c r="AY72" s="104"/>
      <c r="AZ72" s="104"/>
      <c r="BA72" s="104"/>
      <c r="BB72" s="104"/>
      <c r="BC72" s="104"/>
      <c r="BD72" s="104"/>
    </row>
    <row r="73" spans="1:56" ht="18" customHeight="1" x14ac:dyDescent="0.45">
      <c r="A73" s="118"/>
      <c r="B73" s="119"/>
      <c r="C73" s="120"/>
      <c r="D73" s="121"/>
      <c r="E73" s="122"/>
      <c r="F73" s="2">
        <f>O67</f>
        <v>25</v>
      </c>
      <c r="G73" s="2" t="str">
        <f>IF(F73&gt;J73,"○","　")</f>
        <v>○</v>
      </c>
      <c r="H73" s="2" t="s">
        <v>17</v>
      </c>
      <c r="I73" s="2" t="str">
        <f>IF(J73&gt;F73,"○","　")</f>
        <v>　</v>
      </c>
      <c r="J73" s="2">
        <f>K67</f>
        <v>22</v>
      </c>
      <c r="K73" s="153"/>
      <c r="L73" s="124"/>
      <c r="M73" s="124"/>
      <c r="N73" s="124"/>
      <c r="O73" s="125"/>
      <c r="P73" s="2">
        <f>O18</f>
        <v>19</v>
      </c>
      <c r="Q73" s="2" t="str">
        <f>IF(P73&gt;T73,"○","　")</f>
        <v>　</v>
      </c>
      <c r="R73" s="2" t="s">
        <v>17</v>
      </c>
      <c r="S73" s="2" t="str">
        <f>IF(T73&gt;P73,"○","　")</f>
        <v>○</v>
      </c>
      <c r="T73" s="127">
        <f>T18</f>
        <v>25</v>
      </c>
      <c r="U73" s="2">
        <f>O36</f>
        <v>18</v>
      </c>
      <c r="V73" s="2" t="str">
        <f>IF(U73&gt;Y73,"○","　")</f>
        <v>　</v>
      </c>
      <c r="W73" s="2" t="s">
        <v>17</v>
      </c>
      <c r="X73" s="2" t="str">
        <f>IF(Y73&gt;U73,"○","　")</f>
        <v>○</v>
      </c>
      <c r="Y73" s="127">
        <f>T36</f>
        <v>25</v>
      </c>
      <c r="Z73" s="2">
        <f>O51</f>
        <v>27</v>
      </c>
      <c r="AA73" s="2" t="str">
        <f>IF(Z73&gt;AD73,"○","　")</f>
        <v>○</v>
      </c>
      <c r="AB73" s="2" t="s">
        <v>17</v>
      </c>
      <c r="AC73" s="2" t="str">
        <f>IF(AD73&gt;Z73,"○","　")</f>
        <v>　</v>
      </c>
      <c r="AD73" s="127">
        <f>T51</f>
        <v>25</v>
      </c>
      <c r="AE73" s="2">
        <f>O33</f>
        <v>25</v>
      </c>
      <c r="AF73" s="2" t="str">
        <f>IF(AE73&gt;AI73,"○","　")</f>
        <v>○</v>
      </c>
      <c r="AG73" s="2" t="s">
        <v>17</v>
      </c>
      <c r="AH73" s="2" t="str">
        <f>IF(AI73&gt;AE73,"○","　")</f>
        <v>　</v>
      </c>
      <c r="AI73" s="127">
        <f>T33</f>
        <v>15</v>
      </c>
      <c r="AJ73" s="103"/>
      <c r="AK73" s="104"/>
      <c r="AL73" s="107"/>
      <c r="AM73" s="128"/>
      <c r="AN73" s="129"/>
      <c r="AO73" s="130"/>
      <c r="AP73" s="131"/>
      <c r="AQ73" s="133"/>
      <c r="AX73" s="104"/>
      <c r="AY73" s="104"/>
      <c r="AZ73" s="104"/>
      <c r="BA73" s="104"/>
      <c r="BB73" s="104"/>
      <c r="BC73" s="104"/>
      <c r="BD73" s="104"/>
    </row>
    <row r="74" spans="1:56" ht="18" customHeight="1" x14ac:dyDescent="0.45">
      <c r="A74" s="118"/>
      <c r="B74" s="119"/>
      <c r="C74" s="120"/>
      <c r="D74" s="121"/>
      <c r="E74" s="122"/>
      <c r="F74" s="2">
        <f>O68</f>
        <v>0</v>
      </c>
      <c r="G74" s="2" t="str">
        <f>IF(F74&gt;J74,"○","　")</f>
        <v>　</v>
      </c>
      <c r="H74" s="2" t="s">
        <v>33</v>
      </c>
      <c r="I74" s="2" t="str">
        <f>IF(J74&gt;F74,"○","　")</f>
        <v>　</v>
      </c>
      <c r="J74" s="2">
        <f>K68</f>
        <v>0</v>
      </c>
      <c r="K74" s="153"/>
      <c r="L74" s="124"/>
      <c r="M74" s="124"/>
      <c r="N74" s="124"/>
      <c r="O74" s="125"/>
      <c r="P74" s="2">
        <f>O19</f>
        <v>0</v>
      </c>
      <c r="Q74" s="2" t="str">
        <f>IF(P74&gt;T74,"○","　")</f>
        <v>　</v>
      </c>
      <c r="R74" s="2" t="s">
        <v>33</v>
      </c>
      <c r="S74" s="2" t="str">
        <f>IF(T74&gt;P74,"○","　")</f>
        <v>　</v>
      </c>
      <c r="T74" s="127">
        <f>T19</f>
        <v>0</v>
      </c>
      <c r="U74" s="2">
        <f>O37</f>
        <v>0</v>
      </c>
      <c r="V74" s="2" t="str">
        <f>IF(U74&gt;Y74,"○","　")</f>
        <v>　</v>
      </c>
      <c r="W74" s="2" t="s">
        <v>33</v>
      </c>
      <c r="X74" s="2" t="str">
        <f>IF(Y74&gt;U74,"○","　")</f>
        <v>　</v>
      </c>
      <c r="Y74" s="127">
        <f>T37</f>
        <v>0</v>
      </c>
      <c r="Z74" s="2">
        <f>T37</f>
        <v>0</v>
      </c>
      <c r="AA74" s="2" t="str">
        <f>IF(Z74&gt;AD74,"○","　")</f>
        <v>　</v>
      </c>
      <c r="AB74" s="2" t="s">
        <v>33</v>
      </c>
      <c r="AC74" s="2" t="str">
        <f>IF(AD74&gt;Z74,"○","　")</f>
        <v>　</v>
      </c>
      <c r="AD74" s="127">
        <f>Y37</f>
        <v>0</v>
      </c>
      <c r="AE74" s="2">
        <f>O34</f>
        <v>0</v>
      </c>
      <c r="AF74" s="2" t="str">
        <f>IF(AE74&gt;AI74,"○","　")</f>
        <v>　</v>
      </c>
      <c r="AG74" s="2" t="s">
        <v>33</v>
      </c>
      <c r="AH74" s="2" t="str">
        <f>IF(AI74&gt;AE74,"○","　")</f>
        <v>　</v>
      </c>
      <c r="AI74" s="127">
        <f>T34</f>
        <v>0</v>
      </c>
      <c r="AJ74" s="103"/>
      <c r="AK74" s="104"/>
      <c r="AL74" s="107"/>
      <c r="AM74" s="108">
        <f>SUM(F70,K70,P70,U70,Z70,AE70,)</f>
        <v>3</v>
      </c>
      <c r="AN74" s="104" t="s">
        <v>33</v>
      </c>
      <c r="AO74" s="107">
        <f>SUM(J70,O70,T70,Y70,AD70,AI70)</f>
        <v>2</v>
      </c>
      <c r="AP74" s="131"/>
      <c r="AQ74" s="133"/>
      <c r="AX74" s="104"/>
      <c r="AY74" s="104"/>
      <c r="AZ74" s="104"/>
      <c r="BA74" s="104"/>
      <c r="BB74" s="104"/>
      <c r="BC74" s="104"/>
      <c r="BD74" s="104"/>
    </row>
    <row r="75" spans="1:56" ht="18" customHeight="1" x14ac:dyDescent="0.45">
      <c r="A75" s="118"/>
      <c r="B75" s="119"/>
      <c r="C75" s="120"/>
      <c r="D75" s="121"/>
      <c r="E75" s="134"/>
      <c r="F75" s="114">
        <f>O69</f>
        <v>0</v>
      </c>
      <c r="G75" s="114" t="str">
        <f>IF(F75&gt;J75,"○","　")</f>
        <v>　</v>
      </c>
      <c r="H75" s="114" t="s">
        <v>33</v>
      </c>
      <c r="I75" s="114" t="str">
        <f>IF(J75&gt;F75,"○","　")</f>
        <v>　</v>
      </c>
      <c r="J75" s="114">
        <f>K69</f>
        <v>0</v>
      </c>
      <c r="K75" s="154"/>
      <c r="L75" s="136"/>
      <c r="M75" s="136"/>
      <c r="N75" s="136"/>
      <c r="O75" s="137"/>
      <c r="P75" s="2">
        <f>O20</f>
        <v>0</v>
      </c>
      <c r="Q75" s="2" t="str">
        <f>IF(P75&gt;T75,"○","　")</f>
        <v>　</v>
      </c>
      <c r="R75" s="2" t="s">
        <v>33</v>
      </c>
      <c r="S75" s="2" t="str">
        <f>IF(T75&gt;P75,"○","　")</f>
        <v>　</v>
      </c>
      <c r="T75" s="127">
        <f>T20</f>
        <v>0</v>
      </c>
      <c r="U75" s="2">
        <f>O38</f>
        <v>0</v>
      </c>
      <c r="V75" s="2" t="str">
        <f>IF(U75&gt;Y75,"○","　")</f>
        <v>　</v>
      </c>
      <c r="W75" s="2" t="s">
        <v>33</v>
      </c>
      <c r="X75" s="2" t="str">
        <f>IF(Y75&gt;U75,"○","　")</f>
        <v>　</v>
      </c>
      <c r="Y75" s="127">
        <f>T38</f>
        <v>0</v>
      </c>
      <c r="Z75" s="2">
        <f>T38</f>
        <v>0</v>
      </c>
      <c r="AA75" s="2" t="str">
        <f>IF(Z75&gt;AD75,"○","　")</f>
        <v>　</v>
      </c>
      <c r="AB75" s="2" t="s">
        <v>33</v>
      </c>
      <c r="AC75" s="2" t="str">
        <f>IF(AD75&gt;Z75,"○","　")</f>
        <v>　</v>
      </c>
      <c r="AD75" s="127">
        <f>Y38</f>
        <v>0</v>
      </c>
      <c r="AE75" s="2">
        <f>O35</f>
        <v>0</v>
      </c>
      <c r="AF75" s="2" t="str">
        <f>IF(AE75&gt;AI75,"○","　")</f>
        <v>　</v>
      </c>
      <c r="AG75" s="114" t="s">
        <v>33</v>
      </c>
      <c r="AH75" s="2" t="str">
        <f>IF(AI75&gt;AE75,"○","　")</f>
        <v>　</v>
      </c>
      <c r="AI75" s="127">
        <f>T35</f>
        <v>0</v>
      </c>
      <c r="AJ75" s="111"/>
      <c r="AK75" s="112"/>
      <c r="AL75" s="115"/>
      <c r="AM75" s="116"/>
      <c r="AN75" s="112"/>
      <c r="AO75" s="115"/>
      <c r="AP75" s="138"/>
      <c r="AQ75" s="133"/>
      <c r="AX75" s="104"/>
      <c r="AY75" s="104"/>
      <c r="AZ75" s="104"/>
      <c r="BA75" s="104"/>
      <c r="BB75" s="104"/>
      <c r="BC75" s="104"/>
      <c r="BD75" s="104"/>
    </row>
    <row r="76" spans="1:56" ht="18" customHeight="1" x14ac:dyDescent="0.45">
      <c r="A76" s="118"/>
      <c r="B76" s="119" t="str">
        <f>C7</f>
        <v>グッピー</v>
      </c>
      <c r="C76" s="120"/>
      <c r="D76" s="121"/>
      <c r="E76" s="139" t="str">
        <f>IF($BZ$126="A",CB130,IF($BZ$126="B",CE130,CH130))</f>
        <v/>
      </c>
      <c r="F76" s="140">
        <f>COUNTIF(G79:G81,"○")</f>
        <v>1</v>
      </c>
      <c r="G76" s="140"/>
      <c r="H76" s="140" t="str">
        <f>R64</f>
        <v>③</v>
      </c>
      <c r="I76" s="140"/>
      <c r="J76" s="145">
        <f>COUNTIF(I79:I81,"○")</f>
        <v>0</v>
      </c>
      <c r="K76" s="155">
        <f>T70</f>
        <v>1</v>
      </c>
      <c r="L76" s="140">
        <f t="shared" ref="L76:O81" si="2">Q70</f>
        <v>0</v>
      </c>
      <c r="M76" s="140" t="str">
        <f t="shared" si="2"/>
        <v>②</v>
      </c>
      <c r="N76" s="140">
        <f t="shared" si="2"/>
        <v>0</v>
      </c>
      <c r="O76" s="145">
        <f>P70</f>
        <v>0</v>
      </c>
      <c r="P76" s="141"/>
      <c r="Q76" s="142"/>
      <c r="R76" s="142"/>
      <c r="S76" s="142"/>
      <c r="T76" s="143"/>
      <c r="U76" s="140">
        <f>COUNTIF(V79:V81,"○")</f>
        <v>1</v>
      </c>
      <c r="V76" s="140"/>
      <c r="W76" s="144" t="s">
        <v>36</v>
      </c>
      <c r="X76" s="140"/>
      <c r="Y76" s="145">
        <f>COUNTIF(X79:X81,"○")</f>
        <v>0</v>
      </c>
      <c r="Z76" s="140">
        <f>COUNTIF(AA79:AA81,"○")</f>
        <v>1</v>
      </c>
      <c r="AA76" s="140"/>
      <c r="AB76" s="144" t="s">
        <v>35</v>
      </c>
      <c r="AC76" s="140"/>
      <c r="AD76" s="145">
        <f>COUNTIF(AC79:AC81,"○")</f>
        <v>0</v>
      </c>
      <c r="AE76" s="140">
        <f>COUNTIF(AF79:AF81,"○")</f>
        <v>1</v>
      </c>
      <c r="AF76" s="140"/>
      <c r="AG76" s="126" t="s">
        <v>31</v>
      </c>
      <c r="AH76" s="140"/>
      <c r="AI76" s="145">
        <f>COUNTIF(AH79:AH81,"○")</f>
        <v>0</v>
      </c>
      <c r="AJ76" s="146">
        <f>COUNTIF(F77:AE77,"○")</f>
        <v>5</v>
      </c>
      <c r="AK76" s="147" t="s">
        <v>33</v>
      </c>
      <c r="AL76" s="148">
        <f>COUNTIF(J78:AI78,"○")</f>
        <v>0</v>
      </c>
      <c r="AM76" s="149">
        <f>IF(AO80=0,10,AM80/AO80)</f>
        <v>10</v>
      </c>
      <c r="AN76" s="150"/>
      <c r="AO76" s="151"/>
      <c r="AP76" s="152">
        <f>SUM(F79:F81,K79:K81,P79:P81,U79:U81,Z79:Z81,AE79:AE81)/SUM(J79:J81,O79:O81,T79:T81,Y79:Y81,AD79:AD81,AI79:AI81)</f>
        <v>1.7361111111111112</v>
      </c>
      <c r="AQ76" s="133">
        <f>IF(AS$102=AS$101,RANK(BC76,BC$64:BC$97,0),"")</f>
        <v>1</v>
      </c>
      <c r="AS76" s="1">
        <f>SUM(AJ76:AL81)</f>
        <v>5</v>
      </c>
      <c r="AT76" s="1">
        <f>AU76-AV76</f>
        <v>0</v>
      </c>
      <c r="AU76" s="1">
        <f>SUM(F76:AI76)</f>
        <v>5</v>
      </c>
      <c r="AV76" s="1">
        <f>SUM(AM80:AO81)</f>
        <v>5</v>
      </c>
      <c r="AX76" s="104">
        <f>RANK(AJ76,AJ64:AJ99,1)</f>
        <v>6</v>
      </c>
      <c r="AY76" s="104">
        <f>RANK(BD76,BD64:BD99,1)</f>
        <v>6</v>
      </c>
      <c r="AZ76" s="104">
        <f>RANK(AP76,AP64:AP97,1)</f>
        <v>6</v>
      </c>
      <c r="BA76" s="104">
        <f>AX76*100</f>
        <v>600</v>
      </c>
      <c r="BB76" s="104">
        <f>AY76*10</f>
        <v>60</v>
      </c>
      <c r="BC76" s="104">
        <f>SUM(AZ76:BB81)</f>
        <v>666</v>
      </c>
      <c r="BD76" s="104">
        <f>AM76-AO76</f>
        <v>10</v>
      </c>
    </row>
    <row r="77" spans="1:56" ht="13.5" hidden="1" customHeight="1" x14ac:dyDescent="0.45">
      <c r="A77" s="118"/>
      <c r="B77" s="119"/>
      <c r="C77" s="120"/>
      <c r="D77" s="121"/>
      <c r="E77" s="122"/>
      <c r="F77" s="2" t="str">
        <f>IF(F76&gt;J76,"○","　")</f>
        <v>○</v>
      </c>
      <c r="J77" s="127"/>
      <c r="K77" s="2" t="str">
        <f>IF(K76&gt;O76,"○","　")</f>
        <v>○</v>
      </c>
      <c r="O77" s="127"/>
      <c r="P77" s="153"/>
      <c r="Q77" s="124"/>
      <c r="R77" s="124"/>
      <c r="S77" s="124"/>
      <c r="T77" s="125"/>
      <c r="U77" s="2" t="str">
        <f>IF(U76&gt;Y76,"○","　")</f>
        <v>○</v>
      </c>
      <c r="Y77" s="127"/>
      <c r="Z77" s="2" t="str">
        <f>IF(Z76&gt;AD76,"○","　")</f>
        <v>○</v>
      </c>
      <c r="AD77" s="127"/>
      <c r="AE77" s="2" t="str">
        <f>IF(AE76&gt;AI76,"○","　")</f>
        <v>○</v>
      </c>
      <c r="AI77" s="127"/>
      <c r="AJ77" s="103"/>
      <c r="AK77" s="104"/>
      <c r="AL77" s="107"/>
      <c r="AM77" s="128"/>
      <c r="AN77" s="129"/>
      <c r="AO77" s="130"/>
      <c r="AP77" s="131"/>
      <c r="AQ77" s="133"/>
      <c r="AX77" s="104"/>
      <c r="AY77" s="104"/>
      <c r="AZ77" s="104"/>
      <c r="BA77" s="104"/>
      <c r="BB77" s="104"/>
      <c r="BC77" s="104"/>
      <c r="BD77" s="104"/>
    </row>
    <row r="78" spans="1:56" ht="13.5" hidden="1" customHeight="1" x14ac:dyDescent="0.45">
      <c r="A78" s="118"/>
      <c r="B78" s="119"/>
      <c r="C78" s="120"/>
      <c r="D78" s="121"/>
      <c r="E78" s="122"/>
      <c r="J78" s="127" t="str">
        <f>IF(J76&gt;F76,"○","　")</f>
        <v>　</v>
      </c>
      <c r="O78" s="127" t="str">
        <f>IF(O76&gt;K76,"○","　")</f>
        <v>　</v>
      </c>
      <c r="P78" s="153"/>
      <c r="Q78" s="124"/>
      <c r="R78" s="124"/>
      <c r="S78" s="124"/>
      <c r="T78" s="125"/>
      <c r="Y78" s="127" t="str">
        <f>IF(Y76&gt;U76,"○","　")</f>
        <v>　</v>
      </c>
      <c r="AD78" s="127" t="str">
        <f>IF(AD76&gt;Z76,"○","　")</f>
        <v>　</v>
      </c>
      <c r="AI78" s="127" t="str">
        <f>IF(AI76&gt;AE76,"○","　")</f>
        <v>　</v>
      </c>
      <c r="AJ78" s="103"/>
      <c r="AK78" s="104"/>
      <c r="AL78" s="107"/>
      <c r="AM78" s="128"/>
      <c r="AN78" s="129"/>
      <c r="AO78" s="130"/>
      <c r="AP78" s="131"/>
      <c r="AQ78" s="133"/>
      <c r="AX78" s="104"/>
      <c r="AY78" s="104"/>
      <c r="AZ78" s="104"/>
      <c r="BA78" s="104"/>
      <c r="BB78" s="104"/>
      <c r="BC78" s="104"/>
      <c r="BD78" s="104"/>
    </row>
    <row r="79" spans="1:56" ht="18" customHeight="1" x14ac:dyDescent="0.45">
      <c r="A79" s="118"/>
      <c r="B79" s="119"/>
      <c r="C79" s="120"/>
      <c r="D79" s="121"/>
      <c r="E79" s="122"/>
      <c r="F79" s="2">
        <f>T67</f>
        <v>25</v>
      </c>
      <c r="G79" s="2" t="str">
        <f>IF(F79&gt;J79,"○","　")</f>
        <v>○</v>
      </c>
      <c r="H79" s="2" t="s">
        <v>17</v>
      </c>
      <c r="I79" s="2" t="str">
        <f>IF(J79&gt;F79,"○","　")</f>
        <v>　</v>
      </c>
      <c r="J79" s="127">
        <f>P67</f>
        <v>19</v>
      </c>
      <c r="K79" s="156">
        <f>T73</f>
        <v>25</v>
      </c>
      <c r="L79" s="2" t="str">
        <f t="shared" si="2"/>
        <v>　</v>
      </c>
      <c r="M79" s="2" t="str">
        <f t="shared" si="2"/>
        <v>-</v>
      </c>
      <c r="N79" s="2" t="str">
        <f t="shared" si="2"/>
        <v>○</v>
      </c>
      <c r="O79" s="127">
        <f>P73</f>
        <v>19</v>
      </c>
      <c r="P79" s="153"/>
      <c r="Q79" s="124"/>
      <c r="R79" s="124"/>
      <c r="S79" s="124"/>
      <c r="T79" s="125"/>
      <c r="U79" s="2">
        <f>O54</f>
        <v>25</v>
      </c>
      <c r="V79" s="2" t="str">
        <f>IF(U79&gt;Y79,"○","　")</f>
        <v>○</v>
      </c>
      <c r="W79" s="2" t="s">
        <v>17</v>
      </c>
      <c r="X79" s="2" t="str">
        <f>IF(Y79&gt;U79,"○","　")</f>
        <v>　</v>
      </c>
      <c r="Y79" s="127">
        <f>T54</f>
        <v>21</v>
      </c>
      <c r="Z79" s="2">
        <f>O39</f>
        <v>25</v>
      </c>
      <c r="AA79" s="2" t="str">
        <f>IF(Z79&gt;AD79,"○","　")</f>
        <v>○</v>
      </c>
      <c r="AB79" s="2" t="s">
        <v>17</v>
      </c>
      <c r="AC79" s="2" t="str">
        <f>IF(AD79&gt;Z79,"○","　")</f>
        <v>　</v>
      </c>
      <c r="AD79" s="127">
        <f>T39</f>
        <v>10</v>
      </c>
      <c r="AE79" s="2">
        <f>O45</f>
        <v>25</v>
      </c>
      <c r="AF79" s="2" t="str">
        <f>IF(AE79&gt;AI79,"○","　")</f>
        <v>○</v>
      </c>
      <c r="AG79" s="2" t="s">
        <v>17</v>
      </c>
      <c r="AH79" s="2" t="str">
        <f>IF(AI79&gt;AE79,"○","　")</f>
        <v>　</v>
      </c>
      <c r="AI79" s="127">
        <f>T45</f>
        <v>3</v>
      </c>
      <c r="AJ79" s="103"/>
      <c r="AK79" s="104"/>
      <c r="AL79" s="107"/>
      <c r="AM79" s="128"/>
      <c r="AN79" s="129"/>
      <c r="AO79" s="130"/>
      <c r="AP79" s="131"/>
      <c r="AQ79" s="133"/>
      <c r="AX79" s="104"/>
      <c r="AY79" s="104"/>
      <c r="AZ79" s="104"/>
      <c r="BA79" s="104"/>
      <c r="BB79" s="104"/>
      <c r="BC79" s="104"/>
      <c r="BD79" s="104"/>
    </row>
    <row r="80" spans="1:56" ht="18" customHeight="1" x14ac:dyDescent="0.45">
      <c r="A80" s="118"/>
      <c r="B80" s="119"/>
      <c r="C80" s="120"/>
      <c r="D80" s="121"/>
      <c r="E80" s="122"/>
      <c r="F80" s="2">
        <f>T68</f>
        <v>0</v>
      </c>
      <c r="G80" s="2" t="str">
        <f>IF(F80&gt;J80,"○","　")</f>
        <v>　</v>
      </c>
      <c r="H80" s="2" t="s">
        <v>33</v>
      </c>
      <c r="I80" s="2" t="str">
        <f>IF(J80&gt;F80,"○","　")</f>
        <v>　</v>
      </c>
      <c r="J80" s="127">
        <f>P68</f>
        <v>0</v>
      </c>
      <c r="K80" s="156">
        <f>T74</f>
        <v>0</v>
      </c>
      <c r="L80" s="2" t="str">
        <f t="shared" si="2"/>
        <v>　</v>
      </c>
      <c r="M80" s="2" t="str">
        <f t="shared" si="2"/>
        <v>-</v>
      </c>
      <c r="N80" s="2" t="str">
        <f t="shared" si="2"/>
        <v>　</v>
      </c>
      <c r="O80" s="127">
        <f>P74</f>
        <v>0</v>
      </c>
      <c r="P80" s="153"/>
      <c r="Q80" s="124"/>
      <c r="R80" s="124"/>
      <c r="S80" s="124"/>
      <c r="T80" s="125"/>
      <c r="U80" s="2">
        <f>O43</f>
        <v>0</v>
      </c>
      <c r="V80" s="2" t="str">
        <f>IF(U80&gt;Y80,"○","　")</f>
        <v>　</v>
      </c>
      <c r="W80" s="2" t="s">
        <v>33</v>
      </c>
      <c r="X80" s="2" t="str">
        <f>IF(Y80&gt;U80,"○","　")</f>
        <v>　</v>
      </c>
      <c r="Y80" s="127">
        <f>T43</f>
        <v>0</v>
      </c>
      <c r="Z80" s="2">
        <f>O40</f>
        <v>0</v>
      </c>
      <c r="AA80" s="2" t="str">
        <f>IF(Z80&gt;AD80,"○","　")</f>
        <v>　</v>
      </c>
      <c r="AB80" s="2" t="s">
        <v>33</v>
      </c>
      <c r="AC80" s="2" t="str">
        <f>IF(AD80&gt;Z80,"○","　")</f>
        <v>　</v>
      </c>
      <c r="AD80" s="127">
        <f>T40</f>
        <v>0</v>
      </c>
      <c r="AE80" s="2">
        <f>O46</f>
        <v>0</v>
      </c>
      <c r="AF80" s="2" t="str">
        <f>IF(AE80&gt;AI80,"○","　")</f>
        <v>　</v>
      </c>
      <c r="AG80" s="2" t="s">
        <v>33</v>
      </c>
      <c r="AH80" s="2" t="str">
        <f>IF(AI80&gt;AE80,"○","　")</f>
        <v>　</v>
      </c>
      <c r="AI80" s="127">
        <f>T46</f>
        <v>0</v>
      </c>
      <c r="AJ80" s="103"/>
      <c r="AK80" s="104"/>
      <c r="AL80" s="107"/>
      <c r="AM80" s="108">
        <f>SUM(F76,K76,P76,U76,Z76,AE76,)</f>
        <v>5</v>
      </c>
      <c r="AN80" s="104" t="s">
        <v>33</v>
      </c>
      <c r="AO80" s="107">
        <f>SUM(J76,O76,T76,Y76,AD76,AI76)</f>
        <v>0</v>
      </c>
      <c r="AP80" s="131"/>
      <c r="AQ80" s="133"/>
      <c r="AX80" s="104"/>
      <c r="AY80" s="104"/>
      <c r="AZ80" s="104"/>
      <c r="BA80" s="104"/>
      <c r="BB80" s="104"/>
      <c r="BC80" s="104"/>
      <c r="BD80" s="104"/>
    </row>
    <row r="81" spans="1:56" ht="18" customHeight="1" x14ac:dyDescent="0.45">
      <c r="A81" s="118"/>
      <c r="B81" s="119"/>
      <c r="C81" s="120"/>
      <c r="D81" s="121"/>
      <c r="E81" s="134"/>
      <c r="F81" s="114">
        <f>T69</f>
        <v>0</v>
      </c>
      <c r="G81" s="114" t="str">
        <f>IF(F81&gt;J81,"○","　")</f>
        <v>　</v>
      </c>
      <c r="H81" s="114" t="s">
        <v>33</v>
      </c>
      <c r="I81" s="114" t="str">
        <f>IF(J81&gt;F81,"○","　")</f>
        <v>　</v>
      </c>
      <c r="J81" s="157">
        <f>P69</f>
        <v>0</v>
      </c>
      <c r="K81" s="156">
        <f>T75</f>
        <v>0</v>
      </c>
      <c r="L81" s="114" t="str">
        <f t="shared" si="2"/>
        <v>　</v>
      </c>
      <c r="M81" s="114" t="str">
        <f t="shared" si="2"/>
        <v>-</v>
      </c>
      <c r="N81" s="114" t="str">
        <f t="shared" si="2"/>
        <v>　</v>
      </c>
      <c r="O81" s="127">
        <f>P75</f>
        <v>0</v>
      </c>
      <c r="P81" s="154"/>
      <c r="Q81" s="136"/>
      <c r="R81" s="136"/>
      <c r="S81" s="136"/>
      <c r="T81" s="137"/>
      <c r="U81" s="2">
        <f>O44</f>
        <v>0</v>
      </c>
      <c r="V81" s="2" t="str">
        <f>IF(U81&gt;Y81,"○","　")</f>
        <v>　</v>
      </c>
      <c r="W81" s="2" t="s">
        <v>33</v>
      </c>
      <c r="X81" s="2" t="str">
        <f>IF(Y81&gt;U81,"○","　")</f>
        <v>　</v>
      </c>
      <c r="Y81" s="127">
        <f>T44</f>
        <v>0</v>
      </c>
      <c r="Z81" s="2">
        <f>O41</f>
        <v>0</v>
      </c>
      <c r="AA81" s="2" t="str">
        <f>IF(Z81&gt;AD81,"○","　")</f>
        <v>　</v>
      </c>
      <c r="AB81" s="2" t="s">
        <v>33</v>
      </c>
      <c r="AC81" s="2" t="str">
        <f>IF(AD81&gt;Z81,"○","　")</f>
        <v>　</v>
      </c>
      <c r="AD81" s="127">
        <f>T41</f>
        <v>0</v>
      </c>
      <c r="AE81" s="2">
        <f>O47</f>
        <v>0</v>
      </c>
      <c r="AF81" s="2" t="str">
        <f>IF(AE81&gt;AI81,"○","　")</f>
        <v>　</v>
      </c>
      <c r="AG81" s="114" t="s">
        <v>33</v>
      </c>
      <c r="AH81" s="2" t="str">
        <f>IF(AI81&gt;AE81,"○","　")</f>
        <v>　</v>
      </c>
      <c r="AI81" s="127">
        <f>T47</f>
        <v>0</v>
      </c>
      <c r="AJ81" s="111"/>
      <c r="AK81" s="112"/>
      <c r="AL81" s="115"/>
      <c r="AM81" s="116"/>
      <c r="AN81" s="112"/>
      <c r="AO81" s="115"/>
      <c r="AP81" s="138"/>
      <c r="AQ81" s="133"/>
      <c r="AX81" s="104"/>
      <c r="AY81" s="104"/>
      <c r="AZ81" s="104"/>
      <c r="BA81" s="104"/>
      <c r="BB81" s="104"/>
      <c r="BC81" s="104"/>
      <c r="BD81" s="104"/>
    </row>
    <row r="82" spans="1:56" ht="18" customHeight="1" x14ac:dyDescent="0.45">
      <c r="A82" s="118"/>
      <c r="B82" s="119" t="str">
        <f>P5</f>
        <v>ＱＱＱ太</v>
      </c>
      <c r="C82" s="120"/>
      <c r="D82" s="121"/>
      <c r="E82" s="139" t="str">
        <f>IF($BZ$126="A",CB131,IF($BZ$126="B",CE131,CH131))</f>
        <v/>
      </c>
      <c r="F82" s="140">
        <f>COUNTIF(G85:G87,"○")</f>
        <v>1</v>
      </c>
      <c r="G82" s="140"/>
      <c r="H82" s="140" t="str">
        <f>W64</f>
        <v>④</v>
      </c>
      <c r="I82" s="140"/>
      <c r="J82" s="145">
        <f>COUNTIF(I85:I87,"○")</f>
        <v>0</v>
      </c>
      <c r="K82" s="140">
        <f>COUNTIF(L85:L87,"○")</f>
        <v>1</v>
      </c>
      <c r="L82" s="140"/>
      <c r="M82" s="140" t="str">
        <f>W70</f>
        <v>⑤</v>
      </c>
      <c r="N82" s="140"/>
      <c r="O82" s="145">
        <f>COUNTIF(N85:N87,"○")</f>
        <v>0</v>
      </c>
      <c r="P82" s="140">
        <f>COUNTIF(Q85:Q87,"○")</f>
        <v>0</v>
      </c>
      <c r="Q82" s="140"/>
      <c r="R82" s="140" t="str">
        <f>W76</f>
        <v>⑧</v>
      </c>
      <c r="S82" s="140"/>
      <c r="T82" s="145">
        <f>COUNTIF(S85:S87,"○")</f>
        <v>1</v>
      </c>
      <c r="U82" s="141"/>
      <c r="V82" s="142"/>
      <c r="W82" s="142"/>
      <c r="X82" s="142"/>
      <c r="Y82" s="143"/>
      <c r="Z82" s="140">
        <f>COUNTIF(AA85:AA87,"○")</f>
        <v>1</v>
      </c>
      <c r="AA82" s="140"/>
      <c r="AB82" s="144" t="s">
        <v>28</v>
      </c>
      <c r="AC82" s="140"/>
      <c r="AD82" s="145">
        <f>COUNTIF(AC85:AC87,"○")</f>
        <v>0</v>
      </c>
      <c r="AE82" s="140">
        <f>COUNTIF(AF85:AF87,"○")</f>
        <v>1</v>
      </c>
      <c r="AF82" s="140"/>
      <c r="AG82" s="126" t="s">
        <v>29</v>
      </c>
      <c r="AH82" s="140"/>
      <c r="AI82" s="145">
        <f>COUNTIF(AH85:AH87,"○")</f>
        <v>0</v>
      </c>
      <c r="AJ82" s="146">
        <f>COUNTIF(F83:AE83,"○")</f>
        <v>4</v>
      </c>
      <c r="AK82" s="147" t="s">
        <v>33</v>
      </c>
      <c r="AL82" s="148">
        <f>COUNTIF(J84:AI84,"○")</f>
        <v>1</v>
      </c>
      <c r="AM82" s="149">
        <f>IF(AO86=0,10,AM86/AO86)</f>
        <v>4</v>
      </c>
      <c r="AN82" s="150"/>
      <c r="AO82" s="151"/>
      <c r="AP82" s="152">
        <f>SUM(F85:F87,K85:K87,P85:P87,U85:U87,Z85:Z87,AE85:AE87)/SUM(J85:J87,O85:O87,T85:T87,Y85:Y87,AD85:AD87,AI85:AI87)</f>
        <v>1.4578313253012047</v>
      </c>
      <c r="AQ82" s="133">
        <f>IF(AS$102=AS$101,RANK(BC82,BC$64:BC$97,0),"")</f>
        <v>2</v>
      </c>
      <c r="AS82" s="1">
        <f>SUM(AJ82:AL87)</f>
        <v>5</v>
      </c>
      <c r="AT82" s="1">
        <f>AU82-AV82</f>
        <v>0</v>
      </c>
      <c r="AU82" s="1">
        <f>SUM(F82:AI82)</f>
        <v>5</v>
      </c>
      <c r="AV82" s="1">
        <f>SUM(AM86:AO87)</f>
        <v>5</v>
      </c>
      <c r="AX82" s="104">
        <f>RANK(AJ82,AJ64:AJ99,1)</f>
        <v>5</v>
      </c>
      <c r="AY82" s="104">
        <f>RANK(BD82,BD64:BD99,1)</f>
        <v>5</v>
      </c>
      <c r="AZ82" s="104">
        <f>RANK(AP82,AP64:AP97,1)</f>
        <v>5</v>
      </c>
      <c r="BA82" s="104">
        <f>AX82*100</f>
        <v>500</v>
      </c>
      <c r="BB82" s="104">
        <f>AY82*10</f>
        <v>50</v>
      </c>
      <c r="BC82" s="104">
        <f>SUM(AZ82:BB87)</f>
        <v>555</v>
      </c>
      <c r="BD82" s="104">
        <f>AM82-AO82</f>
        <v>4</v>
      </c>
    </row>
    <row r="83" spans="1:56" ht="13.5" hidden="1" customHeight="1" x14ac:dyDescent="0.45">
      <c r="A83" s="118"/>
      <c r="B83" s="119"/>
      <c r="C83" s="120"/>
      <c r="D83" s="121"/>
      <c r="E83" s="122"/>
      <c r="F83" s="2" t="str">
        <f>IF(F82&gt;J82,"○","　")</f>
        <v>○</v>
      </c>
      <c r="J83" s="127"/>
      <c r="K83" s="2" t="str">
        <f>IF(K82&gt;O82,"○","　")</f>
        <v>○</v>
      </c>
      <c r="O83" s="127"/>
      <c r="P83" s="2" t="str">
        <f>IF(P82&gt;T82,"○","　")</f>
        <v>　</v>
      </c>
      <c r="T83" s="127"/>
      <c r="U83" s="153"/>
      <c r="V83" s="124"/>
      <c r="W83" s="124"/>
      <c r="X83" s="124"/>
      <c r="Y83" s="125"/>
      <c r="Z83" s="2" t="str">
        <f>IF(Z82&gt;AD82,"○","　")</f>
        <v>○</v>
      </c>
      <c r="AD83" s="127"/>
      <c r="AE83" s="2" t="str">
        <f>IF(AE82&gt;AI82,"○","　")</f>
        <v>○</v>
      </c>
      <c r="AI83" s="127"/>
      <c r="AJ83" s="103"/>
      <c r="AK83" s="104"/>
      <c r="AL83" s="107"/>
      <c r="AM83" s="128"/>
      <c r="AN83" s="129"/>
      <c r="AO83" s="130"/>
      <c r="AP83" s="131"/>
      <c r="AQ83" s="133"/>
      <c r="AX83" s="104"/>
      <c r="AY83" s="104"/>
      <c r="AZ83" s="104"/>
      <c r="BA83" s="104"/>
      <c r="BB83" s="104"/>
      <c r="BC83" s="104"/>
      <c r="BD83" s="104"/>
    </row>
    <row r="84" spans="1:56" ht="13.5" hidden="1" customHeight="1" x14ac:dyDescent="0.45">
      <c r="A84" s="118"/>
      <c r="B84" s="119"/>
      <c r="C84" s="120"/>
      <c r="D84" s="121"/>
      <c r="E84" s="122"/>
      <c r="J84" s="127" t="str">
        <f>IF(J82&gt;F82,"○","　")</f>
        <v>　</v>
      </c>
      <c r="O84" s="127" t="str">
        <f>IF(O82&gt;K82,"○","　")</f>
        <v>　</v>
      </c>
      <c r="T84" s="127" t="str">
        <f>IF(T82&gt;P82,"○","　")</f>
        <v>○</v>
      </c>
      <c r="U84" s="153"/>
      <c r="V84" s="124"/>
      <c r="W84" s="124"/>
      <c r="X84" s="124"/>
      <c r="Y84" s="125"/>
      <c r="AD84" s="127" t="str">
        <f>IF(AD82&gt;Z82,"○","　")</f>
        <v>　</v>
      </c>
      <c r="AI84" s="127" t="str">
        <f>IF(AI82&gt;AE82,"○","　")</f>
        <v>　</v>
      </c>
      <c r="AJ84" s="103"/>
      <c r="AK84" s="104"/>
      <c r="AL84" s="107"/>
      <c r="AM84" s="128"/>
      <c r="AN84" s="129"/>
      <c r="AO84" s="130"/>
      <c r="AP84" s="131"/>
      <c r="AQ84" s="133"/>
      <c r="AX84" s="104"/>
      <c r="AY84" s="104"/>
      <c r="AZ84" s="104"/>
      <c r="BA84" s="104"/>
      <c r="BB84" s="104"/>
      <c r="BC84" s="104"/>
      <c r="BD84" s="104"/>
    </row>
    <row r="85" spans="1:56" ht="18" customHeight="1" x14ac:dyDescent="0.45">
      <c r="A85" s="118"/>
      <c r="B85" s="119"/>
      <c r="C85" s="120"/>
      <c r="D85" s="121"/>
      <c r="E85" s="122"/>
      <c r="F85" s="2">
        <f>Y67</f>
        <v>25</v>
      </c>
      <c r="G85" s="2" t="str">
        <f>IF(F85&gt;J85,"○","　")</f>
        <v>○</v>
      </c>
      <c r="H85" s="2" t="s">
        <v>17</v>
      </c>
      <c r="I85" s="2" t="str">
        <f>IF(J85&gt;F85,"○","　")</f>
        <v>　</v>
      </c>
      <c r="J85" s="127">
        <f>U67</f>
        <v>11</v>
      </c>
      <c r="K85" s="2">
        <f>Y73</f>
        <v>25</v>
      </c>
      <c r="L85" s="2" t="str">
        <f>IF(K85&gt;O85,"○","　")</f>
        <v>○</v>
      </c>
      <c r="M85" s="2" t="s">
        <v>17</v>
      </c>
      <c r="N85" s="2" t="str">
        <f>IF(O85&gt;K85,"○","　")</f>
        <v>　</v>
      </c>
      <c r="O85" s="127">
        <f>U73</f>
        <v>18</v>
      </c>
      <c r="P85" s="2">
        <f>Y79</f>
        <v>21</v>
      </c>
      <c r="Q85" s="2" t="str">
        <f>IF(P85&gt;T85,"○","　")</f>
        <v>　</v>
      </c>
      <c r="R85" s="2" t="s">
        <v>17</v>
      </c>
      <c r="S85" s="2" t="str">
        <f>IF(T85&gt;P85,"○","　")</f>
        <v>○</v>
      </c>
      <c r="T85" s="127">
        <f>U79</f>
        <v>25</v>
      </c>
      <c r="U85" s="153"/>
      <c r="V85" s="124"/>
      <c r="W85" s="124"/>
      <c r="X85" s="124"/>
      <c r="Y85" s="125"/>
      <c r="Z85" s="2">
        <f>O15</f>
        <v>25</v>
      </c>
      <c r="AA85" s="2" t="str">
        <f>IF(Z85&gt;AD85,"○","　")</f>
        <v>○</v>
      </c>
      <c r="AB85" s="2" t="s">
        <v>17</v>
      </c>
      <c r="AC85" s="2" t="str">
        <f>IF(AD85&gt;Z85,"○","　")</f>
        <v>　</v>
      </c>
      <c r="AD85" s="127">
        <f>T15</f>
        <v>12</v>
      </c>
      <c r="AE85" s="2">
        <f>O27</f>
        <v>25</v>
      </c>
      <c r="AF85" s="2" t="str">
        <f>IF(AE85&gt;AI85,"○","　")</f>
        <v>○</v>
      </c>
      <c r="AG85" s="2" t="s">
        <v>17</v>
      </c>
      <c r="AH85" s="2" t="str">
        <f>IF(AI85&gt;AE85,"○","　")</f>
        <v>　</v>
      </c>
      <c r="AI85" s="127">
        <f>T27</f>
        <v>17</v>
      </c>
      <c r="AJ85" s="103"/>
      <c r="AK85" s="104"/>
      <c r="AL85" s="107"/>
      <c r="AM85" s="128"/>
      <c r="AN85" s="129"/>
      <c r="AO85" s="130"/>
      <c r="AP85" s="131"/>
      <c r="AQ85" s="133"/>
      <c r="AX85" s="104"/>
      <c r="AY85" s="104"/>
      <c r="AZ85" s="104"/>
      <c r="BA85" s="104"/>
      <c r="BB85" s="104"/>
      <c r="BC85" s="104"/>
      <c r="BD85" s="104"/>
    </row>
    <row r="86" spans="1:56" ht="18" customHeight="1" x14ac:dyDescent="0.45">
      <c r="A86" s="118"/>
      <c r="B86" s="119"/>
      <c r="C86" s="120"/>
      <c r="D86" s="121"/>
      <c r="E86" s="122"/>
      <c r="F86" s="2">
        <f>Y68</f>
        <v>0</v>
      </c>
      <c r="G86" s="2" t="str">
        <f>IF(F86&gt;J86,"○","　")</f>
        <v>　</v>
      </c>
      <c r="H86" s="2" t="s">
        <v>33</v>
      </c>
      <c r="I86" s="2" t="str">
        <f>IF(J86&gt;F86,"○","　")</f>
        <v>　</v>
      </c>
      <c r="J86" s="127">
        <f>U68</f>
        <v>0</v>
      </c>
      <c r="K86" s="2">
        <f>Y74</f>
        <v>0</v>
      </c>
      <c r="L86" s="2" t="str">
        <f>IF(K86&gt;O86,"○","　")</f>
        <v>　</v>
      </c>
      <c r="M86" s="2" t="s">
        <v>33</v>
      </c>
      <c r="N86" s="2" t="str">
        <f>IF(O86&gt;K86,"○","　")</f>
        <v>　</v>
      </c>
      <c r="O86" s="127">
        <f>U74</f>
        <v>0</v>
      </c>
      <c r="P86" s="2">
        <f>AD74</f>
        <v>0</v>
      </c>
      <c r="Q86" s="2" t="str">
        <f>IF(P86&gt;T86,"○","　")</f>
        <v>　</v>
      </c>
      <c r="R86" s="2" t="s">
        <v>33</v>
      </c>
      <c r="S86" s="2" t="str">
        <f>IF(T86&gt;P86,"○","　")</f>
        <v>　</v>
      </c>
      <c r="T86" s="127">
        <f>Z74</f>
        <v>0</v>
      </c>
      <c r="U86" s="153"/>
      <c r="V86" s="124"/>
      <c r="W86" s="124"/>
      <c r="X86" s="124"/>
      <c r="Y86" s="125"/>
      <c r="Z86" s="2">
        <f>O16</f>
        <v>0</v>
      </c>
      <c r="AA86" s="2" t="str">
        <f>IF(Z86&gt;AD86,"○","　")</f>
        <v>　</v>
      </c>
      <c r="AB86" s="2" t="s">
        <v>33</v>
      </c>
      <c r="AC86" s="2" t="str">
        <f>IF(AD86&gt;Z86,"○","　")</f>
        <v>　</v>
      </c>
      <c r="AD86" s="127">
        <f>T16</f>
        <v>0</v>
      </c>
      <c r="AE86" s="2">
        <f>O28</f>
        <v>0</v>
      </c>
      <c r="AF86" s="2" t="str">
        <f>IF(AE86&gt;AI86,"○","　")</f>
        <v>　</v>
      </c>
      <c r="AG86" s="2" t="s">
        <v>33</v>
      </c>
      <c r="AH86" s="2" t="str">
        <f>IF(AI86&gt;AE86,"○","　")</f>
        <v>　</v>
      </c>
      <c r="AI86" s="127">
        <f>T28</f>
        <v>0</v>
      </c>
      <c r="AJ86" s="103"/>
      <c r="AK86" s="104"/>
      <c r="AL86" s="107"/>
      <c r="AM86" s="108">
        <f>SUM(F82,K82,P82,U82,Z82,AE82,)</f>
        <v>4</v>
      </c>
      <c r="AN86" s="104" t="s">
        <v>33</v>
      </c>
      <c r="AO86" s="107">
        <f>SUM(J82,O82,T82,Y82,AD82,AI82)</f>
        <v>1</v>
      </c>
      <c r="AP86" s="131"/>
      <c r="AQ86" s="133"/>
      <c r="AX86" s="104"/>
      <c r="AY86" s="104"/>
      <c r="AZ86" s="104"/>
      <c r="BA86" s="104"/>
      <c r="BB86" s="104"/>
      <c r="BC86" s="104"/>
      <c r="BD86" s="104"/>
    </row>
    <row r="87" spans="1:56" ht="18" customHeight="1" x14ac:dyDescent="0.45">
      <c r="A87" s="118"/>
      <c r="B87" s="119"/>
      <c r="C87" s="120"/>
      <c r="D87" s="121"/>
      <c r="E87" s="134"/>
      <c r="F87" s="114">
        <f>Y69</f>
        <v>0</v>
      </c>
      <c r="G87" s="114" t="str">
        <f>IF(F87&gt;J87,"○","　")</f>
        <v>　</v>
      </c>
      <c r="H87" s="114" t="s">
        <v>33</v>
      </c>
      <c r="I87" s="114" t="str">
        <f>IF(J87&gt;F87,"○","　")</f>
        <v>　</v>
      </c>
      <c r="J87" s="157">
        <f>U69</f>
        <v>0</v>
      </c>
      <c r="K87" s="114">
        <f>Y75</f>
        <v>0</v>
      </c>
      <c r="L87" s="114" t="str">
        <f>IF(K87&gt;O87,"○","　")</f>
        <v>　</v>
      </c>
      <c r="M87" s="114" t="s">
        <v>33</v>
      </c>
      <c r="N87" s="114" t="str">
        <f>IF(O87&gt;K87,"○","　")</f>
        <v>　</v>
      </c>
      <c r="O87" s="157">
        <f>U75</f>
        <v>0</v>
      </c>
      <c r="P87" s="114">
        <f>AD75</f>
        <v>0</v>
      </c>
      <c r="Q87" s="114" t="str">
        <f>IF(P87&gt;T87,"○","　")</f>
        <v>　</v>
      </c>
      <c r="R87" s="114" t="s">
        <v>33</v>
      </c>
      <c r="S87" s="114" t="str">
        <f>IF(T87&gt;P87,"○","　")</f>
        <v>　</v>
      </c>
      <c r="T87" s="157">
        <f>Z75</f>
        <v>0</v>
      </c>
      <c r="U87" s="154"/>
      <c r="V87" s="136"/>
      <c r="W87" s="136"/>
      <c r="X87" s="136"/>
      <c r="Y87" s="137"/>
      <c r="Z87" s="2">
        <f>O17</f>
        <v>0</v>
      </c>
      <c r="AA87" s="2" t="str">
        <f>IF(Z87&gt;AD87,"○","　")</f>
        <v>　</v>
      </c>
      <c r="AB87" s="2" t="s">
        <v>33</v>
      </c>
      <c r="AC87" s="2" t="str">
        <f>IF(AD87&gt;Z87,"○","　")</f>
        <v>　</v>
      </c>
      <c r="AD87" s="127">
        <f>T17</f>
        <v>0</v>
      </c>
      <c r="AE87" s="2">
        <f>O29</f>
        <v>0</v>
      </c>
      <c r="AF87" s="2" t="str">
        <f>IF(AE87&gt;AI87,"○","　")</f>
        <v>　</v>
      </c>
      <c r="AG87" s="2" t="s">
        <v>33</v>
      </c>
      <c r="AH87" s="2" t="str">
        <f>IF(AI87&gt;AE87,"○","　")</f>
        <v>　</v>
      </c>
      <c r="AI87" s="127">
        <f>T29</f>
        <v>0</v>
      </c>
      <c r="AJ87" s="111"/>
      <c r="AK87" s="112"/>
      <c r="AL87" s="115"/>
      <c r="AM87" s="116"/>
      <c r="AN87" s="112"/>
      <c r="AO87" s="115"/>
      <c r="AP87" s="138"/>
      <c r="AQ87" s="133"/>
      <c r="AX87" s="104"/>
      <c r="AY87" s="104"/>
      <c r="AZ87" s="104"/>
      <c r="BA87" s="104"/>
      <c r="BB87" s="104"/>
      <c r="BC87" s="104"/>
      <c r="BD87" s="104"/>
    </row>
    <row r="88" spans="1:56" ht="18" customHeight="1" x14ac:dyDescent="0.45">
      <c r="A88" s="118"/>
      <c r="B88" s="119" t="str">
        <f>P6</f>
        <v>ＱＱＱ子</v>
      </c>
      <c r="C88" s="120"/>
      <c r="D88" s="121"/>
      <c r="E88" s="139" t="str">
        <f>IF($BZ$126="A",CB132,IF(BZ$126="B",CE132,CH132))</f>
        <v/>
      </c>
      <c r="F88" s="140">
        <f>COUNTIF(G91:G93,"○")</f>
        <v>0</v>
      </c>
      <c r="G88" s="140"/>
      <c r="H88" s="140" t="str">
        <f>AB64</f>
        <v>⑥</v>
      </c>
      <c r="I88" s="140"/>
      <c r="J88" s="145">
        <f>COUNTIF(I91:I93,"○")</f>
        <v>1</v>
      </c>
      <c r="K88" s="140">
        <f>COUNTIF(L91:L93,"○")</f>
        <v>0</v>
      </c>
      <c r="L88" s="140"/>
      <c r="M88" s="140" t="s">
        <v>37</v>
      </c>
      <c r="N88" s="140"/>
      <c r="O88" s="145">
        <f>COUNTIF(N91:N93,"○")</f>
        <v>1</v>
      </c>
      <c r="P88" s="140">
        <f>COUNTIF(Q91:Q93,"○")</f>
        <v>0</v>
      </c>
      <c r="Q88" s="140"/>
      <c r="R88" s="140" t="str">
        <f>AB76</f>
        <v>⑤</v>
      </c>
      <c r="S88" s="140"/>
      <c r="T88" s="145">
        <f>COUNTIF(S91:S93,"○")</f>
        <v>1</v>
      </c>
      <c r="U88" s="140">
        <f>COUNTIF(V91:V93,"○")</f>
        <v>0</v>
      </c>
      <c r="V88" s="140"/>
      <c r="W88" s="140" t="str">
        <f>AB82</f>
        <v>①</v>
      </c>
      <c r="X88" s="140"/>
      <c r="Y88" s="145">
        <f>COUNTIF(X91:X93,"○")</f>
        <v>1</v>
      </c>
      <c r="Z88" s="141"/>
      <c r="AA88" s="142"/>
      <c r="AB88" s="142"/>
      <c r="AC88" s="142"/>
      <c r="AD88" s="143"/>
      <c r="AE88" s="140">
        <f>COUNTIF(AF91:AF93,"○")</f>
        <v>1</v>
      </c>
      <c r="AF88" s="140"/>
      <c r="AG88" s="144" t="s">
        <v>34</v>
      </c>
      <c r="AH88" s="140"/>
      <c r="AI88" s="145">
        <f>COUNTIF(AH91:AH93,"○")</f>
        <v>0</v>
      </c>
      <c r="AJ88" s="146">
        <f>COUNTIF(F89:AE89,"○")</f>
        <v>1</v>
      </c>
      <c r="AK88" s="147" t="s">
        <v>33</v>
      </c>
      <c r="AL88" s="148">
        <f>COUNTIF(J90:AI90,"○")</f>
        <v>4</v>
      </c>
      <c r="AM88" s="149">
        <f>IF(AO92=0,10,AM92/AO92)</f>
        <v>0.25</v>
      </c>
      <c r="AN88" s="150"/>
      <c r="AO88" s="151"/>
      <c r="AP88" s="152">
        <f>SUM(F91:F93,K91:K93,P91:P93,U91:U93,Z91:Z93,AE91:AE93)/SUM(J91:J93,O91:O93,T91:T93,Y91:Y93,AD91:AD93,AI91:AI93)</f>
        <v>0.76068376068376065</v>
      </c>
      <c r="AQ88" s="133">
        <f>IF(AS$102=AS$101,RANK(BC88,BC$64:BC$97,0),"")</f>
        <v>5</v>
      </c>
      <c r="AS88" s="1">
        <f>SUM(AJ88:AL93)</f>
        <v>5</v>
      </c>
      <c r="AT88" s="1">
        <f>AU88-AV88</f>
        <v>0</v>
      </c>
      <c r="AU88" s="1">
        <f>SUM(F88:AI88)</f>
        <v>5</v>
      </c>
      <c r="AV88" s="1">
        <f>SUM(AM92:AO93)</f>
        <v>5</v>
      </c>
      <c r="AX88" s="104">
        <f>RANK(AJ88,AJ64:AJ99,1)</f>
        <v>2</v>
      </c>
      <c r="AY88" s="104">
        <f>RANK(BD88,BD64:BD99,1)</f>
        <v>2</v>
      </c>
      <c r="AZ88" s="104">
        <f>RANK(AP88,AP64:AP97,1)</f>
        <v>2</v>
      </c>
      <c r="BA88" s="104">
        <f>AX88*100</f>
        <v>200</v>
      </c>
      <c r="BB88" s="104">
        <f>AY88*10</f>
        <v>20</v>
      </c>
      <c r="BC88" s="104">
        <f>SUM(AZ88:BB93)</f>
        <v>222</v>
      </c>
      <c r="BD88" s="104">
        <f>AM88-AO88</f>
        <v>0.25</v>
      </c>
    </row>
    <row r="89" spans="1:56" ht="13.5" hidden="1" customHeight="1" x14ac:dyDescent="0.45">
      <c r="A89" s="118"/>
      <c r="B89" s="119"/>
      <c r="C89" s="120"/>
      <c r="D89" s="121"/>
      <c r="E89" s="122"/>
      <c r="F89" s="2" t="str">
        <f>IF(F88&gt;J88,"○","　")</f>
        <v>　</v>
      </c>
      <c r="J89" s="127"/>
      <c r="K89" s="2" t="str">
        <f>IF(K88&gt;O88,"○","　")</f>
        <v>　</v>
      </c>
      <c r="O89" s="127"/>
      <c r="P89" s="2" t="str">
        <f>IF(P88&gt;T88,"○","　")</f>
        <v>　</v>
      </c>
      <c r="T89" s="127"/>
      <c r="U89" s="2" t="str">
        <f>IF(U88&gt;Y88,"○","　")</f>
        <v>　</v>
      </c>
      <c r="Y89" s="127"/>
      <c r="Z89" s="153"/>
      <c r="AA89" s="124"/>
      <c r="AB89" s="124"/>
      <c r="AC89" s="124"/>
      <c r="AD89" s="125"/>
      <c r="AE89" s="2" t="str">
        <f>IF(AE88&gt;AI88,"○","　")</f>
        <v>○</v>
      </c>
      <c r="AI89" s="127"/>
      <c r="AJ89" s="103"/>
      <c r="AK89" s="104"/>
      <c r="AL89" s="107"/>
      <c r="AM89" s="128"/>
      <c r="AN89" s="129"/>
      <c r="AO89" s="130"/>
      <c r="AP89" s="131"/>
      <c r="AQ89" s="133"/>
      <c r="AX89" s="104"/>
      <c r="AY89" s="104"/>
      <c r="AZ89" s="104"/>
      <c r="BA89" s="104"/>
      <c r="BB89" s="104"/>
      <c r="BC89" s="104"/>
      <c r="BD89" s="104"/>
    </row>
    <row r="90" spans="1:56" ht="13.5" hidden="1" customHeight="1" x14ac:dyDescent="0.45">
      <c r="A90" s="118"/>
      <c r="B90" s="119"/>
      <c r="C90" s="120"/>
      <c r="D90" s="121"/>
      <c r="E90" s="122"/>
      <c r="J90" s="127" t="str">
        <f>IF(J88&gt;F88,"○","　")</f>
        <v>○</v>
      </c>
      <c r="O90" s="127" t="str">
        <f>IF(O88&gt;K88,"○","　")</f>
        <v>○</v>
      </c>
      <c r="T90" s="127" t="str">
        <f>IF(T88&gt;P88,"○","　")</f>
        <v>○</v>
      </c>
      <c r="Y90" s="127" t="str">
        <f>IF(Y88&gt;U88,"○","　")</f>
        <v>○</v>
      </c>
      <c r="Z90" s="153"/>
      <c r="AA90" s="124"/>
      <c r="AB90" s="124"/>
      <c r="AC90" s="124"/>
      <c r="AD90" s="125"/>
      <c r="AI90" s="127" t="str">
        <f>IF(AI88&gt;AE88,"○","　")</f>
        <v>　</v>
      </c>
      <c r="AJ90" s="103"/>
      <c r="AK90" s="104"/>
      <c r="AL90" s="107"/>
      <c r="AM90" s="128"/>
      <c r="AN90" s="129"/>
      <c r="AO90" s="130"/>
      <c r="AP90" s="131"/>
      <c r="AQ90" s="133"/>
      <c r="AX90" s="104"/>
      <c r="AY90" s="104"/>
      <c r="AZ90" s="104"/>
      <c r="BA90" s="104"/>
      <c r="BB90" s="104"/>
      <c r="BC90" s="104"/>
      <c r="BD90" s="104"/>
    </row>
    <row r="91" spans="1:56" ht="18" customHeight="1" x14ac:dyDescent="0.45">
      <c r="A91" s="118"/>
      <c r="B91" s="119"/>
      <c r="C91" s="120"/>
      <c r="D91" s="121"/>
      <c r="E91" s="122"/>
      <c r="F91" s="2">
        <f>AD67</f>
        <v>17</v>
      </c>
      <c r="G91" s="2" t="str">
        <f>IF(F91&gt;J91,"○","　")</f>
        <v>　</v>
      </c>
      <c r="H91" s="2" t="s">
        <v>17</v>
      </c>
      <c r="I91" s="2" t="str">
        <f>IF(J91&gt;F91,"○","　")</f>
        <v>○</v>
      </c>
      <c r="J91" s="127">
        <f>Z67</f>
        <v>25</v>
      </c>
      <c r="K91" s="2">
        <f>AD73</f>
        <v>25</v>
      </c>
      <c r="L91" s="2" t="str">
        <f>IF(K91&gt;O91,"○","　")</f>
        <v>　</v>
      </c>
      <c r="M91" s="2" t="s">
        <v>17</v>
      </c>
      <c r="N91" s="2" t="str">
        <f>IF(O91&gt;K91,"○","　")</f>
        <v>○</v>
      </c>
      <c r="O91" s="127">
        <f>Z73</f>
        <v>27</v>
      </c>
      <c r="P91" s="2">
        <f>AD79</f>
        <v>10</v>
      </c>
      <c r="Q91" s="2" t="str">
        <f>IF(P91&gt;T91,"○","　")</f>
        <v>　</v>
      </c>
      <c r="R91" s="2" t="s">
        <v>17</v>
      </c>
      <c r="S91" s="2" t="str">
        <f>IF(T91&gt;P91,"○","　")</f>
        <v>○</v>
      </c>
      <c r="T91" s="127">
        <f>Z79</f>
        <v>25</v>
      </c>
      <c r="U91" s="2">
        <f>AD85</f>
        <v>12</v>
      </c>
      <c r="V91" s="2" t="str">
        <f>IF(U91&gt;Y91,"○","　")</f>
        <v>　</v>
      </c>
      <c r="W91" s="2" t="s">
        <v>17</v>
      </c>
      <c r="X91" s="2" t="str">
        <f>IF(Y91&gt;U91,"○","　")</f>
        <v>○</v>
      </c>
      <c r="Y91" s="127">
        <f>Z85</f>
        <v>25</v>
      </c>
      <c r="Z91" s="153"/>
      <c r="AA91" s="124"/>
      <c r="AB91" s="124"/>
      <c r="AC91" s="124"/>
      <c r="AD91" s="125"/>
      <c r="AE91" s="2">
        <f>O21</f>
        <v>25</v>
      </c>
      <c r="AF91" s="2" t="str">
        <f>IF(AE91&gt;AI91,"○","　")</f>
        <v>○</v>
      </c>
      <c r="AG91" s="2" t="s">
        <v>17</v>
      </c>
      <c r="AH91" s="2" t="str">
        <f>IF(AI91&gt;AE91,"○","　")</f>
        <v>　</v>
      </c>
      <c r="AI91" s="127">
        <f>T21</f>
        <v>15</v>
      </c>
      <c r="AJ91" s="103"/>
      <c r="AK91" s="104"/>
      <c r="AL91" s="107"/>
      <c r="AM91" s="128"/>
      <c r="AN91" s="129"/>
      <c r="AO91" s="130"/>
      <c r="AP91" s="131"/>
      <c r="AQ91" s="133"/>
      <c r="AX91" s="104"/>
      <c r="AY91" s="104"/>
      <c r="AZ91" s="104"/>
      <c r="BA91" s="104"/>
      <c r="BB91" s="104"/>
      <c r="BC91" s="104"/>
      <c r="BD91" s="104"/>
    </row>
    <row r="92" spans="1:56" ht="18" customHeight="1" x14ac:dyDescent="0.45">
      <c r="A92" s="118"/>
      <c r="B92" s="119"/>
      <c r="C92" s="120"/>
      <c r="D92" s="121"/>
      <c r="E92" s="122"/>
      <c r="F92" s="2">
        <f>AD68</f>
        <v>0</v>
      </c>
      <c r="G92" s="2" t="str">
        <f>IF(F92&gt;J92,"○","　")</f>
        <v>　</v>
      </c>
      <c r="H92" s="2" t="s">
        <v>33</v>
      </c>
      <c r="I92" s="2" t="str">
        <f>IF(J92&gt;F92,"○","　")</f>
        <v>　</v>
      </c>
      <c r="J92" s="127">
        <f>Z68</f>
        <v>0</v>
      </c>
      <c r="K92" s="2">
        <f>Y80</f>
        <v>0</v>
      </c>
      <c r="L92" s="2" t="str">
        <f>IF(K92&gt;O92,"○","　")</f>
        <v>　</v>
      </c>
      <c r="M92" s="2" t="s">
        <v>33</v>
      </c>
      <c r="N92" s="2" t="str">
        <f>IF(O92&gt;K92,"○","　")</f>
        <v>　</v>
      </c>
      <c r="O92" s="127">
        <f>U80</f>
        <v>0</v>
      </c>
      <c r="P92" s="2">
        <f>AD80</f>
        <v>0</v>
      </c>
      <c r="Q92" s="2" t="str">
        <f>IF(P92&gt;T92,"○","　")</f>
        <v>　</v>
      </c>
      <c r="R92" s="2" t="s">
        <v>33</v>
      </c>
      <c r="S92" s="2" t="str">
        <f>IF(T92&gt;P92,"○","　")</f>
        <v>　</v>
      </c>
      <c r="T92" s="127">
        <f>Z80</f>
        <v>0</v>
      </c>
      <c r="U92" s="2">
        <f>AI80</f>
        <v>0</v>
      </c>
      <c r="V92" s="2" t="str">
        <f>IF(U92&gt;Y92,"○","　")</f>
        <v>　</v>
      </c>
      <c r="W92" s="2" t="s">
        <v>33</v>
      </c>
      <c r="X92" s="2" t="str">
        <f>IF(Y92&gt;U92,"○","　")</f>
        <v>　</v>
      </c>
      <c r="Y92" s="127">
        <f>AE80</f>
        <v>0</v>
      </c>
      <c r="Z92" s="153"/>
      <c r="AA92" s="124"/>
      <c r="AB92" s="124"/>
      <c r="AC92" s="124"/>
      <c r="AD92" s="125"/>
      <c r="AE92" s="2">
        <f>O22</f>
        <v>0</v>
      </c>
      <c r="AF92" s="2" t="str">
        <f>IF(AE92&gt;AI92,"○","　")</f>
        <v>　</v>
      </c>
      <c r="AG92" s="2" t="s">
        <v>33</v>
      </c>
      <c r="AH92" s="2" t="str">
        <f>IF(AI92&gt;AE92,"○","　")</f>
        <v>　</v>
      </c>
      <c r="AI92" s="127">
        <f>T22</f>
        <v>0</v>
      </c>
      <c r="AJ92" s="103"/>
      <c r="AK92" s="104"/>
      <c r="AL92" s="107"/>
      <c r="AM92" s="108">
        <f>SUM(F88,K88,P88,U88,Z88,AE88,)</f>
        <v>1</v>
      </c>
      <c r="AN92" s="104" t="s">
        <v>33</v>
      </c>
      <c r="AO92" s="107">
        <f>SUM(J88,O88,T88,Y88,AD88,AI88)</f>
        <v>4</v>
      </c>
      <c r="AP92" s="131"/>
      <c r="AQ92" s="133"/>
      <c r="AX92" s="104"/>
      <c r="AY92" s="104"/>
      <c r="AZ92" s="104"/>
      <c r="BA92" s="104"/>
      <c r="BB92" s="104"/>
      <c r="BC92" s="104"/>
      <c r="BD92" s="104"/>
    </row>
    <row r="93" spans="1:56" ht="18" customHeight="1" x14ac:dyDescent="0.45">
      <c r="A93" s="118"/>
      <c r="B93" s="119"/>
      <c r="C93" s="120"/>
      <c r="D93" s="121"/>
      <c r="E93" s="134"/>
      <c r="F93" s="114">
        <f>AD69</f>
        <v>0</v>
      </c>
      <c r="G93" s="114" t="str">
        <f>IF(F93&gt;J93,"○","　")</f>
        <v>　</v>
      </c>
      <c r="H93" s="114" t="s">
        <v>33</v>
      </c>
      <c r="I93" s="114" t="str">
        <f>IF(J93&gt;F93,"○","　")</f>
        <v>　</v>
      </c>
      <c r="J93" s="157">
        <f>Z69</f>
        <v>0</v>
      </c>
      <c r="K93" s="114">
        <f>Y81</f>
        <v>0</v>
      </c>
      <c r="L93" s="114" t="str">
        <f>IF(K93&gt;O93,"○","　")</f>
        <v>　</v>
      </c>
      <c r="M93" s="114" t="s">
        <v>33</v>
      </c>
      <c r="N93" s="114" t="str">
        <f>IF(O93&gt;K93,"○","　")</f>
        <v>　</v>
      </c>
      <c r="O93" s="157">
        <f>U81</f>
        <v>0</v>
      </c>
      <c r="P93" s="114">
        <f>AD81</f>
        <v>0</v>
      </c>
      <c r="Q93" s="114" t="str">
        <f>IF(P93&gt;T93,"○","　")</f>
        <v>　</v>
      </c>
      <c r="R93" s="114" t="s">
        <v>33</v>
      </c>
      <c r="S93" s="114" t="str">
        <f>IF(T93&gt;P93,"○","　")</f>
        <v>　</v>
      </c>
      <c r="T93" s="157">
        <f>Z81</f>
        <v>0</v>
      </c>
      <c r="U93" s="114">
        <f>AI81</f>
        <v>0</v>
      </c>
      <c r="V93" s="114" t="str">
        <f>IF(U93&gt;Y93,"○","　")</f>
        <v>　</v>
      </c>
      <c r="W93" s="114" t="s">
        <v>33</v>
      </c>
      <c r="X93" s="114" t="str">
        <f>IF(Y93&gt;U93,"○","　")</f>
        <v>　</v>
      </c>
      <c r="Y93" s="157">
        <f>AE81</f>
        <v>0</v>
      </c>
      <c r="Z93" s="154"/>
      <c r="AA93" s="136"/>
      <c r="AB93" s="136"/>
      <c r="AC93" s="136"/>
      <c r="AD93" s="137"/>
      <c r="AE93" s="2">
        <f>O23</f>
        <v>0</v>
      </c>
      <c r="AF93" s="2" t="str">
        <f>IF(AE93&gt;AI93,"○","　")</f>
        <v>　</v>
      </c>
      <c r="AG93" s="2" t="s">
        <v>33</v>
      </c>
      <c r="AH93" s="2" t="str">
        <f>IF(AI93&gt;AE93,"○","　")</f>
        <v>　</v>
      </c>
      <c r="AI93" s="127">
        <f>T23</f>
        <v>0</v>
      </c>
      <c r="AJ93" s="111"/>
      <c r="AK93" s="112"/>
      <c r="AL93" s="115"/>
      <c r="AM93" s="116"/>
      <c r="AN93" s="112"/>
      <c r="AO93" s="115"/>
      <c r="AP93" s="138"/>
      <c r="AQ93" s="133"/>
      <c r="AX93" s="104"/>
      <c r="AY93" s="104"/>
      <c r="AZ93" s="104"/>
      <c r="BA93" s="104"/>
      <c r="BB93" s="104"/>
      <c r="BC93" s="104"/>
      <c r="BD93" s="104"/>
    </row>
    <row r="94" spans="1:56" ht="18" customHeight="1" x14ac:dyDescent="0.45">
      <c r="A94" s="118"/>
      <c r="B94" s="119" t="str">
        <f>P7</f>
        <v>ワルキューレ</v>
      </c>
      <c r="C94" s="120"/>
      <c r="D94" s="121"/>
      <c r="E94" s="139" t="str">
        <f>IF($BZ$126="A",CB133,IF($BZ$126="B",CE133,CH133))</f>
        <v/>
      </c>
      <c r="F94" s="2">
        <f>COUNTIF(G97:G99,"○")</f>
        <v>0</v>
      </c>
      <c r="H94" s="2" t="str">
        <f>AB70</f>
        <v>⑦</v>
      </c>
      <c r="J94" s="127">
        <f>COUNTIF(I97:I99,"○")</f>
        <v>1</v>
      </c>
      <c r="K94" s="2">
        <f>COUNTIF(L97:L99,"○")</f>
        <v>0</v>
      </c>
      <c r="M94" s="2" t="str">
        <f>AG70</f>
        <v>④</v>
      </c>
      <c r="O94" s="127">
        <f>COUNTIF(N97:N99,"○")</f>
        <v>1</v>
      </c>
      <c r="P94" s="140">
        <f>COUNTIF(Q97:Q99,"○")</f>
        <v>0</v>
      </c>
      <c r="Q94" s="140"/>
      <c r="R94" s="140" t="str">
        <f>AG76</f>
        <v>⑥</v>
      </c>
      <c r="S94" s="140"/>
      <c r="T94" s="145">
        <f>COUNTIF(S97:S99,"○")</f>
        <v>1</v>
      </c>
      <c r="U94" s="140">
        <f>COUNTIF(V97:V99,"○")</f>
        <v>0</v>
      </c>
      <c r="V94" s="140"/>
      <c r="W94" s="140" t="str">
        <f>AG82</f>
        <v>③</v>
      </c>
      <c r="X94" s="140"/>
      <c r="Y94" s="145">
        <f>COUNTIF(X97:X99,"○")</f>
        <v>1</v>
      </c>
      <c r="Z94" s="140">
        <f>COUNTIF(AA97:AA99,"○")</f>
        <v>0</v>
      </c>
      <c r="AA94" s="140"/>
      <c r="AB94" s="140" t="str">
        <f>AG88</f>
        <v>②</v>
      </c>
      <c r="AC94" s="140"/>
      <c r="AD94" s="140">
        <f>COUNTIF(AC97:AC99,"○")</f>
        <v>1</v>
      </c>
      <c r="AE94" s="141"/>
      <c r="AF94" s="142"/>
      <c r="AG94" s="142"/>
      <c r="AH94" s="142"/>
      <c r="AI94" s="143"/>
      <c r="AJ94" s="146">
        <f>COUNTIF(F95:AE95,"○")</f>
        <v>0</v>
      </c>
      <c r="AK94" s="147" t="s">
        <v>33</v>
      </c>
      <c r="AL94" s="148">
        <f>COUNTIF(J96:AI96,"○")</f>
        <v>5</v>
      </c>
      <c r="AM94" s="149">
        <f>IF(AO98=0,10,AM98/AO98)</f>
        <v>0</v>
      </c>
      <c r="AN94" s="150"/>
      <c r="AO94" s="151"/>
      <c r="AP94" s="152">
        <f>SUM(F97:F99,K97:K99,P97:P99,U97:U99,Z97:Z99,AE97:AE99)/SUM(J97:J99,O97:O99,T97:T99,Y97:Y99,AD97:AD99,AI97:AI99)</f>
        <v>0.47199999999999998</v>
      </c>
      <c r="AQ94" s="133">
        <f>IF(AS$102=AS$101,RANK(BC94,BC$64:BC$97,0),"")</f>
        <v>6</v>
      </c>
      <c r="AS94" s="1">
        <f>SUM(AJ94:AL99)</f>
        <v>5</v>
      </c>
      <c r="AT94" s="1">
        <f>AU94-AV94</f>
        <v>0</v>
      </c>
      <c r="AU94" s="1">
        <f>SUM(F94:AI94)</f>
        <v>5</v>
      </c>
      <c r="AV94" s="1">
        <f>SUM(AM98:AO99)</f>
        <v>5</v>
      </c>
      <c r="AX94" s="104">
        <f>RANK(AJ94,AJ64:AJ99,1)</f>
        <v>1</v>
      </c>
      <c r="AY94" s="104">
        <f>RANK(BD94,BD64:BD99,1)</f>
        <v>1</v>
      </c>
      <c r="AZ94" s="104">
        <f>RANK(AP94,AP64:AP97,1)</f>
        <v>1</v>
      </c>
      <c r="BA94" s="104">
        <f>AX94*100</f>
        <v>100</v>
      </c>
      <c r="BB94" s="104">
        <f>AY94*10</f>
        <v>10</v>
      </c>
      <c r="BC94" s="104">
        <f>SUM(AZ94:BB99)</f>
        <v>111</v>
      </c>
      <c r="BD94" s="104">
        <f>AM94-AO94</f>
        <v>0</v>
      </c>
    </row>
    <row r="95" spans="1:56" ht="13.5" hidden="1" customHeight="1" x14ac:dyDescent="0.45">
      <c r="A95" s="118"/>
      <c r="B95" s="119"/>
      <c r="C95" s="120"/>
      <c r="D95" s="121"/>
      <c r="E95" s="122"/>
      <c r="F95" s="2" t="str">
        <f>IF(F94&gt;J94,"○","　")</f>
        <v>　</v>
      </c>
      <c r="J95" s="127"/>
      <c r="K95" s="2" t="str">
        <f>IF(K94&gt;O94,"○","　")</f>
        <v>　</v>
      </c>
      <c r="O95" s="127"/>
      <c r="P95" s="2" t="str">
        <f>IF(P94&gt;T94,"○","　")</f>
        <v>　</v>
      </c>
      <c r="T95" s="127"/>
      <c r="U95" s="2" t="str">
        <f>IF(U94&gt;Y94,"○","　")</f>
        <v>　</v>
      </c>
      <c r="Y95" s="127"/>
      <c r="Z95" s="2" t="str">
        <f>IF(Z94&gt;AD94,"○","　")</f>
        <v>　</v>
      </c>
      <c r="AD95" s="127"/>
      <c r="AE95" s="153"/>
      <c r="AF95" s="124"/>
      <c r="AG95" s="124"/>
      <c r="AH95" s="124"/>
      <c r="AI95" s="125"/>
      <c r="AJ95" s="103"/>
      <c r="AK95" s="104"/>
      <c r="AL95" s="107"/>
      <c r="AM95" s="128"/>
      <c r="AN95" s="129"/>
      <c r="AO95" s="130"/>
      <c r="AP95" s="131"/>
      <c r="AQ95" s="133"/>
      <c r="AX95" s="104"/>
      <c r="AY95" s="104"/>
      <c r="AZ95" s="104"/>
      <c r="BA95" s="104"/>
      <c r="BB95" s="104"/>
      <c r="BC95" s="104"/>
      <c r="BD95" s="104"/>
    </row>
    <row r="96" spans="1:56" ht="13.5" hidden="1" customHeight="1" x14ac:dyDescent="0.45">
      <c r="A96" s="118"/>
      <c r="B96" s="119"/>
      <c r="C96" s="120"/>
      <c r="D96" s="121"/>
      <c r="E96" s="122"/>
      <c r="J96" s="127" t="str">
        <f>IF(J94&gt;F94,"○","　")</f>
        <v>○</v>
      </c>
      <c r="O96" s="127" t="str">
        <f>IF(O94&gt;K94,"○","　")</f>
        <v>○</v>
      </c>
      <c r="T96" s="127" t="str">
        <f>IF(T94&gt;P94,"○","　")</f>
        <v>○</v>
      </c>
      <c r="Y96" s="127" t="str">
        <f>IF(Y94&gt;U94,"○","　")</f>
        <v>○</v>
      </c>
      <c r="AD96" s="127" t="str">
        <f>IF(AD94&gt;Z94,"○","　")</f>
        <v>○</v>
      </c>
      <c r="AE96" s="153"/>
      <c r="AF96" s="124"/>
      <c r="AG96" s="124"/>
      <c r="AH96" s="124"/>
      <c r="AI96" s="125"/>
      <c r="AJ96" s="103"/>
      <c r="AK96" s="104"/>
      <c r="AL96" s="107"/>
      <c r="AM96" s="128"/>
      <c r="AN96" s="129"/>
      <c r="AO96" s="130"/>
      <c r="AP96" s="131"/>
      <c r="AQ96" s="133"/>
      <c r="AX96" s="104"/>
      <c r="AY96" s="104"/>
      <c r="AZ96" s="104"/>
      <c r="BA96" s="104"/>
      <c r="BB96" s="104"/>
      <c r="BC96" s="104"/>
      <c r="BD96" s="104"/>
    </row>
    <row r="97" spans="1:56" ht="18" customHeight="1" x14ac:dyDescent="0.45">
      <c r="A97" s="118"/>
      <c r="B97" s="119"/>
      <c r="C97" s="120"/>
      <c r="D97" s="121"/>
      <c r="E97" s="122"/>
      <c r="F97" s="2">
        <f>AI67</f>
        <v>9</v>
      </c>
      <c r="G97" s="2" t="str">
        <f>IF(F97&gt;J97,"○","　")</f>
        <v>　</v>
      </c>
      <c r="H97" s="2" t="s">
        <v>17</v>
      </c>
      <c r="I97" s="2" t="str">
        <f>IF(J97&gt;F97,"○","　")</f>
        <v>○</v>
      </c>
      <c r="J97" s="127">
        <f>AE67</f>
        <v>25</v>
      </c>
      <c r="K97" s="2">
        <f>AI73</f>
        <v>15</v>
      </c>
      <c r="L97" s="2" t="str">
        <f>IF(K97&gt;O97,"○","　")</f>
        <v>　</v>
      </c>
      <c r="M97" s="2" t="s">
        <v>17</v>
      </c>
      <c r="N97" s="2" t="str">
        <f>IF(O97&gt;K97,"○","　")</f>
        <v>○</v>
      </c>
      <c r="O97" s="127">
        <f>AE73</f>
        <v>25</v>
      </c>
      <c r="P97" s="2">
        <f>AI79</f>
        <v>3</v>
      </c>
      <c r="Q97" s="2" t="str">
        <f>IF(P97&gt;T97,"○","　")</f>
        <v>　</v>
      </c>
      <c r="R97" s="2" t="s">
        <v>17</v>
      </c>
      <c r="S97" s="2" t="str">
        <f>IF(T97&gt;P97,"○","　")</f>
        <v>○</v>
      </c>
      <c r="T97" s="127">
        <f>AE79</f>
        <v>25</v>
      </c>
      <c r="U97" s="2">
        <f>AI85</f>
        <v>17</v>
      </c>
      <c r="V97" s="2" t="str">
        <f>IF(U97&gt;Y97,"○","　")</f>
        <v>　</v>
      </c>
      <c r="W97" s="2" t="s">
        <v>17</v>
      </c>
      <c r="X97" s="2" t="str">
        <f>IF(Y97&gt;U97,"○","　")</f>
        <v>○</v>
      </c>
      <c r="Y97" s="127">
        <f>AE85</f>
        <v>25</v>
      </c>
      <c r="Z97" s="2">
        <f>AI91</f>
        <v>15</v>
      </c>
      <c r="AA97" s="2" t="str">
        <f>IF(Z97&gt;AD97,"○","　")</f>
        <v>　</v>
      </c>
      <c r="AB97" s="2" t="s">
        <v>17</v>
      </c>
      <c r="AC97" s="2" t="str">
        <f>IF(AD97&gt;Z97,"○","　")</f>
        <v>○</v>
      </c>
      <c r="AD97" s="127">
        <f>AE91</f>
        <v>25</v>
      </c>
      <c r="AE97" s="153"/>
      <c r="AF97" s="124"/>
      <c r="AG97" s="124"/>
      <c r="AH97" s="124"/>
      <c r="AI97" s="125"/>
      <c r="AJ97" s="103"/>
      <c r="AK97" s="104"/>
      <c r="AL97" s="107"/>
      <c r="AM97" s="128"/>
      <c r="AN97" s="129"/>
      <c r="AO97" s="130"/>
      <c r="AP97" s="131"/>
      <c r="AQ97" s="133"/>
      <c r="AX97" s="104"/>
      <c r="AY97" s="104"/>
      <c r="AZ97" s="104"/>
      <c r="BA97" s="104"/>
      <c r="BB97" s="104"/>
      <c r="BC97" s="104"/>
      <c r="BD97" s="104"/>
    </row>
    <row r="98" spans="1:56" ht="18" customHeight="1" x14ac:dyDescent="0.45">
      <c r="A98" s="118"/>
      <c r="B98" s="119"/>
      <c r="C98" s="120"/>
      <c r="D98" s="121"/>
      <c r="E98" s="122"/>
      <c r="F98" s="2">
        <f>AD74</f>
        <v>0</v>
      </c>
      <c r="G98" s="2" t="str">
        <f>IF(F98&gt;J98,"○","　")</f>
        <v>　</v>
      </c>
      <c r="H98" s="2" t="s">
        <v>33</v>
      </c>
      <c r="I98" s="2" t="str">
        <f>IF(J98&gt;F98,"○","　")</f>
        <v>　</v>
      </c>
      <c r="J98" s="127">
        <f>Z74</f>
        <v>0</v>
      </c>
      <c r="K98" s="2">
        <f>AI74</f>
        <v>0</v>
      </c>
      <c r="L98" s="2" t="str">
        <f>IF(K98&gt;O98,"○","　")</f>
        <v>　</v>
      </c>
      <c r="M98" s="2" t="s">
        <v>33</v>
      </c>
      <c r="N98" s="2" t="str">
        <f>IF(O98&gt;K98,"○","　")</f>
        <v>　</v>
      </c>
      <c r="O98" s="127">
        <f>AE74</f>
        <v>0</v>
      </c>
      <c r="P98" s="2">
        <f>AI80</f>
        <v>0</v>
      </c>
      <c r="Q98" s="2" t="str">
        <f>IF(P98&gt;T98,"○","　")</f>
        <v>　</v>
      </c>
      <c r="R98" s="2" t="s">
        <v>33</v>
      </c>
      <c r="S98" s="2" t="str">
        <f>IF(T98&gt;P98,"○","　")</f>
        <v>　</v>
      </c>
      <c r="T98" s="127">
        <f>AE80</f>
        <v>0</v>
      </c>
      <c r="U98" s="2">
        <f>AI86</f>
        <v>0</v>
      </c>
      <c r="V98" s="2" t="str">
        <f>IF(U98&gt;Y98,"○","　")</f>
        <v>　</v>
      </c>
      <c r="W98" s="2" t="s">
        <v>33</v>
      </c>
      <c r="X98" s="2" t="str">
        <f>IF(Y98&gt;U98,"○","　")</f>
        <v>　</v>
      </c>
      <c r="Y98" s="127">
        <f>AE86</f>
        <v>0</v>
      </c>
      <c r="Z98" s="2">
        <f>AI92</f>
        <v>0</v>
      </c>
      <c r="AA98" s="2" t="str">
        <f>IF(Z98&gt;AD98,"○","　")</f>
        <v>　</v>
      </c>
      <c r="AB98" s="2" t="s">
        <v>33</v>
      </c>
      <c r="AC98" s="2" t="str">
        <f>IF(AD98&gt;Z98,"○","　")</f>
        <v>　</v>
      </c>
      <c r="AD98" s="127">
        <f>AE92</f>
        <v>0</v>
      </c>
      <c r="AE98" s="153"/>
      <c r="AF98" s="124"/>
      <c r="AG98" s="124"/>
      <c r="AH98" s="124"/>
      <c r="AI98" s="125"/>
      <c r="AJ98" s="103"/>
      <c r="AK98" s="104"/>
      <c r="AL98" s="107"/>
      <c r="AM98" s="108">
        <f>SUM(F94,K94,P94,U94,Z94,AE94,)</f>
        <v>0</v>
      </c>
      <c r="AN98" s="104" t="s">
        <v>33</v>
      </c>
      <c r="AO98" s="107">
        <f>SUM(J94,O94,T94,Y94,AD94,AI94)</f>
        <v>5</v>
      </c>
      <c r="AP98" s="131"/>
      <c r="AQ98" s="133"/>
      <c r="AX98" s="104"/>
      <c r="AY98" s="104"/>
      <c r="AZ98" s="104"/>
      <c r="BA98" s="104"/>
      <c r="BB98" s="104"/>
      <c r="BC98" s="104"/>
      <c r="BD98" s="104"/>
    </row>
    <row r="99" spans="1:56" ht="18" customHeight="1" thickBot="1" x14ac:dyDescent="0.5">
      <c r="A99" s="118"/>
      <c r="B99" s="158"/>
      <c r="C99" s="159"/>
      <c r="D99" s="160"/>
      <c r="E99" s="161"/>
      <c r="F99" s="162">
        <f>AD75</f>
        <v>0</v>
      </c>
      <c r="G99" s="162" t="str">
        <f>IF(F99&gt;J99,"○","　")</f>
        <v>　</v>
      </c>
      <c r="H99" s="162" t="s">
        <v>33</v>
      </c>
      <c r="I99" s="162" t="str">
        <f>IF(J99&gt;F99,"○","　")</f>
        <v>　</v>
      </c>
      <c r="J99" s="163">
        <f>Z75</f>
        <v>0</v>
      </c>
      <c r="K99" s="162">
        <f>AI75</f>
        <v>0</v>
      </c>
      <c r="L99" s="162" t="str">
        <f>IF(K99&gt;O99,"○","　")</f>
        <v>　</v>
      </c>
      <c r="M99" s="162" t="s">
        <v>33</v>
      </c>
      <c r="N99" s="162" t="str">
        <f>IF(O99&gt;K99,"○","　")</f>
        <v>　</v>
      </c>
      <c r="O99" s="163">
        <f>AE75</f>
        <v>0</v>
      </c>
      <c r="P99" s="162">
        <f>AI81</f>
        <v>0</v>
      </c>
      <c r="Q99" s="162" t="str">
        <f>IF(P99&gt;T99,"○","　")</f>
        <v>　</v>
      </c>
      <c r="R99" s="162" t="s">
        <v>33</v>
      </c>
      <c r="S99" s="162" t="str">
        <f>IF(T99&gt;P99,"○","　")</f>
        <v>　</v>
      </c>
      <c r="T99" s="163">
        <f>AE81</f>
        <v>0</v>
      </c>
      <c r="U99" s="162">
        <f>AI87</f>
        <v>0</v>
      </c>
      <c r="V99" s="162" t="str">
        <f>IF(U99&gt;Y99,"○","　")</f>
        <v>　</v>
      </c>
      <c r="W99" s="162" t="s">
        <v>33</v>
      </c>
      <c r="X99" s="162" t="str">
        <f>IF(Y99&gt;U99,"○","　")</f>
        <v>　</v>
      </c>
      <c r="Y99" s="163">
        <f>AE87</f>
        <v>0</v>
      </c>
      <c r="Z99" s="162">
        <f>AI93</f>
        <v>0</v>
      </c>
      <c r="AA99" s="162" t="str">
        <f>IF(Z99&gt;AD99,"○","　")</f>
        <v>　</v>
      </c>
      <c r="AB99" s="162" t="s">
        <v>33</v>
      </c>
      <c r="AC99" s="162" t="str">
        <f>IF(AD99&gt;Z99,"○","　")</f>
        <v>　</v>
      </c>
      <c r="AD99" s="163">
        <f>AE93</f>
        <v>0</v>
      </c>
      <c r="AE99" s="164"/>
      <c r="AF99" s="165"/>
      <c r="AG99" s="165"/>
      <c r="AH99" s="165"/>
      <c r="AI99" s="166"/>
      <c r="AJ99" s="167"/>
      <c r="AK99" s="168"/>
      <c r="AL99" s="169"/>
      <c r="AM99" s="170"/>
      <c r="AN99" s="168"/>
      <c r="AO99" s="169"/>
      <c r="AP99" s="171"/>
      <c r="AQ99" s="172"/>
      <c r="AX99" s="104"/>
      <c r="AY99" s="104"/>
      <c r="AZ99" s="104"/>
      <c r="BA99" s="104"/>
      <c r="BB99" s="104"/>
      <c r="BC99" s="104"/>
      <c r="BD99" s="104"/>
    </row>
    <row r="100" spans="1:56" ht="3.6" customHeight="1" x14ac:dyDescent="0.45"/>
    <row r="101" spans="1:56" hidden="1" x14ac:dyDescent="0.45">
      <c r="F101" s="173">
        <v>1</v>
      </c>
      <c r="G101" s="173"/>
      <c r="H101" s="173">
        <v>2</v>
      </c>
      <c r="I101" s="173"/>
      <c r="J101" s="173">
        <v>3</v>
      </c>
      <c r="K101" s="173">
        <v>4</v>
      </c>
      <c r="L101" s="173"/>
      <c r="M101" s="173">
        <v>5</v>
      </c>
      <c r="N101" s="173"/>
      <c r="O101" s="173">
        <v>6</v>
      </c>
      <c r="P101" s="173">
        <v>7</v>
      </c>
      <c r="Q101" s="173"/>
      <c r="R101" s="173">
        <v>8</v>
      </c>
      <c r="S101" s="173"/>
      <c r="T101" s="173">
        <v>9</v>
      </c>
      <c r="U101" s="173">
        <v>10</v>
      </c>
      <c r="W101" s="173">
        <v>11</v>
      </c>
      <c r="Y101" s="173">
        <v>12</v>
      </c>
      <c r="AS101" s="1">
        <v>30</v>
      </c>
    </row>
    <row r="102" spans="1:56" hidden="1" x14ac:dyDescent="0.45">
      <c r="F102" s="174">
        <f>SUM(AE85:AE87,AI85:AI87)</f>
        <v>42</v>
      </c>
      <c r="G102" s="174" t="e">
        <f>SUM(#REF!)</f>
        <v>#REF!</v>
      </c>
      <c r="H102" s="174">
        <f>SUM(Z79:Z81,AD79:AD81)</f>
        <v>35</v>
      </c>
      <c r="I102" s="174" t="e">
        <f>SUM(#REF!)</f>
        <v>#REF!</v>
      </c>
      <c r="J102" s="174">
        <f>SUM(K67:K69,O67:O69)</f>
        <v>47</v>
      </c>
      <c r="K102" s="174">
        <f>SUM(AE79:AE81,AI79:AI81)</f>
        <v>28</v>
      </c>
      <c r="L102" s="174" t="e">
        <f>SUM(#REF!)</f>
        <v>#REF!</v>
      </c>
      <c r="M102" s="174">
        <f>SUM(U67:U69,Y67:Y69)</f>
        <v>36</v>
      </c>
      <c r="N102" s="174" t="e">
        <f>SUM(#REF!)</f>
        <v>#REF!</v>
      </c>
      <c r="O102" s="174">
        <f>SUM(Z73:Z75,AD73:AD75)</f>
        <v>52</v>
      </c>
      <c r="P102" s="174">
        <f>SUM(U79:U81,Y79:Y81)</f>
        <v>46</v>
      </c>
      <c r="Q102" s="174" t="e">
        <f>SUM(#REF!)</f>
        <v>#REF!</v>
      </c>
      <c r="R102" s="174">
        <f>SUM(AE73:AE75,AI73:AI75)</f>
        <v>40</v>
      </c>
      <c r="S102" s="174" t="e">
        <f>SUM(#REF!)</f>
        <v>#REF!</v>
      </c>
      <c r="T102" s="174">
        <f>SUM(Z67:Z69,AD67:AD69)</f>
        <v>42</v>
      </c>
      <c r="U102" s="174">
        <f>SUM(U73:U75,Y73:Y75)</f>
        <v>43</v>
      </c>
      <c r="W102" s="174">
        <f>SUM(AE91:AE93,AI91:AI93)</f>
        <v>40</v>
      </c>
      <c r="Y102" s="174">
        <f>SUM(P67:P69,T67:T69)</f>
        <v>44</v>
      </c>
      <c r="AS102" s="1">
        <f>SUM(AS64:AS99)</f>
        <v>30</v>
      </c>
    </row>
    <row r="103" spans="1:56" hidden="1" x14ac:dyDescent="0.45"/>
    <row r="104" spans="1:56" hidden="1" x14ac:dyDescent="0.45"/>
    <row r="105" spans="1:56" hidden="1" x14ac:dyDescent="0.45"/>
    <row r="106" spans="1:56" hidden="1" x14ac:dyDescent="0.45"/>
    <row r="107" spans="1:56" hidden="1" x14ac:dyDescent="0.45"/>
    <row r="108" spans="1:56" hidden="1" x14ac:dyDescent="0.45"/>
    <row r="109" spans="1:56" hidden="1" x14ac:dyDescent="0.45"/>
    <row r="110" spans="1:56" hidden="1" x14ac:dyDescent="0.45"/>
    <row r="111" spans="1:56" hidden="1" x14ac:dyDescent="0.45"/>
    <row r="112" spans="1:56" hidden="1" x14ac:dyDescent="0.45"/>
    <row r="113" spans="6:136" hidden="1" x14ac:dyDescent="0.45"/>
    <row r="114" spans="6:136" hidden="1" x14ac:dyDescent="0.45"/>
    <row r="115" spans="6:136" hidden="1" x14ac:dyDescent="0.45"/>
    <row r="116" spans="6:136" hidden="1" x14ac:dyDescent="0.45"/>
    <row r="117" spans="6:136" hidden="1" x14ac:dyDescent="0.45"/>
    <row r="118" spans="6:136" hidden="1" x14ac:dyDescent="0.45"/>
    <row r="119" spans="6:136" hidden="1" x14ac:dyDescent="0.45"/>
    <row r="120" spans="6:136" hidden="1" x14ac:dyDescent="0.45"/>
    <row r="121" spans="6:136" hidden="1" x14ac:dyDescent="0.45"/>
    <row r="122" spans="6:136" hidden="1" x14ac:dyDescent="0.45"/>
    <row r="123" spans="6:136" hidden="1" x14ac:dyDescent="0.45"/>
    <row r="124" spans="6:136" hidden="1" x14ac:dyDescent="0.45">
      <c r="BZ124" s="1" t="s">
        <v>38</v>
      </c>
      <c r="CC124" s="1" t="s">
        <v>39</v>
      </c>
      <c r="CF124" s="1" t="s">
        <v>40</v>
      </c>
    </row>
    <row r="125" spans="6:136" hidden="1" x14ac:dyDescent="0.45">
      <c r="F125" s="173">
        <v>1</v>
      </c>
      <c r="G125" s="173"/>
      <c r="H125" s="173">
        <v>2</v>
      </c>
      <c r="I125" s="173"/>
      <c r="J125" s="173">
        <v>3</v>
      </c>
      <c r="K125" s="173">
        <v>4</v>
      </c>
      <c r="L125" s="173"/>
      <c r="M125" s="173">
        <v>5</v>
      </c>
      <c r="N125" s="173"/>
      <c r="O125" s="173">
        <v>6</v>
      </c>
      <c r="P125" s="173">
        <v>7</v>
      </c>
      <c r="Q125" s="173"/>
      <c r="R125" s="173">
        <v>8</v>
      </c>
      <c r="S125" s="173"/>
      <c r="T125" s="173">
        <v>9</v>
      </c>
      <c r="U125" s="173">
        <v>10</v>
      </c>
      <c r="W125" s="173">
        <v>11</v>
      </c>
      <c r="Y125" s="173">
        <v>12</v>
      </c>
      <c r="BZ125" s="1" t="s">
        <v>3</v>
      </c>
      <c r="CC125" s="1" t="s">
        <v>3</v>
      </c>
      <c r="CF125" s="1" t="s">
        <v>3</v>
      </c>
    </row>
    <row r="126" spans="6:136" hidden="1" x14ac:dyDescent="0.45">
      <c r="F126" s="174">
        <f t="shared" ref="F126:U126" si="3">F102</f>
        <v>42</v>
      </c>
      <c r="G126" s="174" t="e">
        <f t="shared" si="3"/>
        <v>#REF!</v>
      </c>
      <c r="H126" s="174">
        <f t="shared" si="3"/>
        <v>35</v>
      </c>
      <c r="I126" s="174" t="e">
        <f t="shared" si="3"/>
        <v>#REF!</v>
      </c>
      <c r="J126" s="174">
        <f t="shared" si="3"/>
        <v>47</v>
      </c>
      <c r="K126" s="174">
        <f t="shared" si="3"/>
        <v>28</v>
      </c>
      <c r="L126" s="174" t="e">
        <f t="shared" si="3"/>
        <v>#REF!</v>
      </c>
      <c r="M126" s="174">
        <f t="shared" si="3"/>
        <v>36</v>
      </c>
      <c r="N126" s="174" t="e">
        <f t="shared" si="3"/>
        <v>#REF!</v>
      </c>
      <c r="O126" s="174">
        <f t="shared" si="3"/>
        <v>52</v>
      </c>
      <c r="P126" s="174">
        <f t="shared" si="3"/>
        <v>46</v>
      </c>
      <c r="Q126" s="174" t="e">
        <f t="shared" si="3"/>
        <v>#REF!</v>
      </c>
      <c r="R126" s="174">
        <f t="shared" si="3"/>
        <v>40</v>
      </c>
      <c r="S126" s="174" t="e">
        <f t="shared" si="3"/>
        <v>#REF!</v>
      </c>
      <c r="T126" s="174">
        <f t="shared" si="3"/>
        <v>42</v>
      </c>
      <c r="U126" s="174">
        <f t="shared" si="3"/>
        <v>43</v>
      </c>
      <c r="W126" s="174">
        <f>W102</f>
        <v>40</v>
      </c>
      <c r="Y126" s="174">
        <f>Y102</f>
        <v>44</v>
      </c>
      <c r="BZ126" s="175" t="str">
        <f>IF(BZ127&lt;7,"A",IF(BZ127&gt;12,"C","B"))</f>
        <v>A</v>
      </c>
      <c r="CA126" s="175"/>
      <c r="CB126" s="175"/>
      <c r="CC126" s="2"/>
      <c r="CD126" s="2"/>
      <c r="CE126" s="2"/>
      <c r="CF126" s="2"/>
      <c r="CG126" s="2"/>
      <c r="CH126" s="2"/>
    </row>
    <row r="127" spans="6:136" hidden="1" x14ac:dyDescent="0.45">
      <c r="BZ127" s="176">
        <f>C41</f>
        <v>0</v>
      </c>
      <c r="CA127" s="176"/>
      <c r="CB127" s="176"/>
      <c r="CC127" s="176">
        <f>BZ127</f>
        <v>0</v>
      </c>
      <c r="CD127" s="176"/>
      <c r="CE127" s="176"/>
      <c r="CF127" s="176">
        <f>BZ127</f>
        <v>0</v>
      </c>
      <c r="CG127" s="176"/>
      <c r="CH127" s="176"/>
      <c r="CK127" s="1">
        <v>1</v>
      </c>
      <c r="CN127" s="1">
        <v>2</v>
      </c>
      <c r="CQ127" s="1">
        <v>3</v>
      </c>
      <c r="CT127" s="1">
        <v>4</v>
      </c>
      <c r="CW127" s="1">
        <v>5</v>
      </c>
      <c r="CZ127" s="1">
        <v>6</v>
      </c>
      <c r="DC127" s="1">
        <v>7</v>
      </c>
      <c r="DF127" s="1">
        <v>8</v>
      </c>
      <c r="DI127" s="1">
        <v>9</v>
      </c>
      <c r="DL127" s="1">
        <v>10</v>
      </c>
      <c r="DO127" s="1">
        <v>11</v>
      </c>
      <c r="DR127" s="1">
        <v>12</v>
      </c>
      <c r="DU127" s="1">
        <v>13</v>
      </c>
      <c r="DX127" s="1">
        <v>14</v>
      </c>
      <c r="EA127" s="1">
        <v>15</v>
      </c>
      <c r="ED127" s="1">
        <v>16</v>
      </c>
    </row>
    <row r="128" spans="6:136" hidden="1" x14ac:dyDescent="0.45">
      <c r="BY128" s="1">
        <v>1</v>
      </c>
      <c r="BZ128" s="1" t="str">
        <f t="shared" ref="BZ128:CB133" si="4">IF($BZ$127=1,CK128,IF($BZ$127=2,CN128,IF($BZ$127=3,CQ128,IF($BZ$127=4,CT128,IF($BZ$127=5,CW128,IF($BZ$127=6,CZ128,""))))))</f>
        <v/>
      </c>
      <c r="CA128" s="1" t="str">
        <f t="shared" si="4"/>
        <v/>
      </c>
      <c r="CB128" s="1" t="str">
        <f t="shared" si="4"/>
        <v/>
      </c>
      <c r="CC128" s="1" t="str">
        <f t="shared" ref="CC128:CE139" si="5">IF($BZ$127=7,DC128,IF($BZ$127=8,DF128,IF($BZ$127=9,DI128,IF($BZ$127=10,DL128,IF($BZ$127=11,DO128,IF($BZ$127=12,DR128,""))))))</f>
        <v/>
      </c>
      <c r="CD128" s="1" t="str">
        <f t="shared" si="5"/>
        <v/>
      </c>
      <c r="CE128" s="1" t="str">
        <f t="shared" si="5"/>
        <v/>
      </c>
      <c r="CF128" s="1" t="str">
        <f t="shared" ref="CF128:CH138" si="6">IF($BZ$127=13,DU128,IF($BZ$127=14,DX128,IF($BZ$127=15,EA128,IF($BZ$127=16,ED128,""))))</f>
        <v/>
      </c>
      <c r="CG128" s="1" t="str">
        <f t="shared" si="6"/>
        <v/>
      </c>
      <c r="CH128" s="1" t="str">
        <f t="shared" si="6"/>
        <v/>
      </c>
      <c r="CK128" s="1">
        <v>1</v>
      </c>
      <c r="CL128" s="1" t="s">
        <v>41</v>
      </c>
      <c r="CM128" s="1" t="s">
        <v>42</v>
      </c>
      <c r="CN128" s="1">
        <v>1</v>
      </c>
      <c r="CO128" s="1" t="s">
        <v>43</v>
      </c>
      <c r="CP128" s="1" t="s">
        <v>44</v>
      </c>
      <c r="CQ128" s="1">
        <v>1</v>
      </c>
      <c r="CR128" s="1" t="s">
        <v>45</v>
      </c>
      <c r="CS128" s="1" t="s">
        <v>44</v>
      </c>
      <c r="CT128" s="1">
        <v>1</v>
      </c>
      <c r="CU128" s="1" t="s">
        <v>46</v>
      </c>
      <c r="CV128" s="1" t="s">
        <v>47</v>
      </c>
      <c r="CW128" s="1">
        <v>1</v>
      </c>
      <c r="CX128" s="1" t="s">
        <v>48</v>
      </c>
      <c r="CY128" s="1" t="s">
        <v>49</v>
      </c>
      <c r="CZ128" s="1" t="s">
        <v>50</v>
      </c>
      <c r="DA128" s="1" t="s">
        <v>51</v>
      </c>
      <c r="DB128" s="1" t="s">
        <v>52</v>
      </c>
      <c r="DC128" s="1" t="s">
        <v>53</v>
      </c>
      <c r="DD128" s="1" t="s">
        <v>43</v>
      </c>
      <c r="DE128" s="1" t="s">
        <v>44</v>
      </c>
      <c r="DF128" s="1" t="s">
        <v>54</v>
      </c>
      <c r="DG128" s="1" t="s">
        <v>55</v>
      </c>
      <c r="DH128" s="1" t="s">
        <v>56</v>
      </c>
      <c r="DI128" s="1" t="s">
        <v>57</v>
      </c>
      <c r="DJ128" s="1" t="s">
        <v>55</v>
      </c>
      <c r="DK128" s="1" t="s">
        <v>56</v>
      </c>
      <c r="DL128" s="1" t="s">
        <v>58</v>
      </c>
      <c r="DM128" s="1" t="s">
        <v>59</v>
      </c>
      <c r="DN128" s="1" t="s">
        <v>52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 t="s">
        <v>58</v>
      </c>
      <c r="DV128" s="1" t="s">
        <v>59</v>
      </c>
      <c r="DW128" s="1" t="s">
        <v>52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</row>
    <row r="129" spans="1:136" hidden="1" x14ac:dyDescent="0.45">
      <c r="BY129" s="1">
        <v>2</v>
      </c>
      <c r="BZ129" s="1" t="str">
        <f t="shared" si="4"/>
        <v/>
      </c>
      <c r="CA129" s="1" t="str">
        <f t="shared" si="4"/>
        <v/>
      </c>
      <c r="CB129" s="1" t="str">
        <f t="shared" si="4"/>
        <v/>
      </c>
      <c r="CC129" s="1" t="str">
        <f t="shared" si="5"/>
        <v/>
      </c>
      <c r="CD129" s="1" t="str">
        <f t="shared" si="5"/>
        <v/>
      </c>
      <c r="CE129" s="1" t="str">
        <f t="shared" si="5"/>
        <v/>
      </c>
      <c r="CF129" s="1" t="str">
        <f t="shared" si="6"/>
        <v/>
      </c>
      <c r="CG129" s="1" t="str">
        <f t="shared" si="6"/>
        <v/>
      </c>
      <c r="CH129" s="1" t="str">
        <f t="shared" si="6"/>
        <v/>
      </c>
      <c r="CK129" s="1">
        <v>2</v>
      </c>
      <c r="CL129" s="1" t="s">
        <v>60</v>
      </c>
      <c r="CM129" s="1" t="s">
        <v>52</v>
      </c>
      <c r="CN129" s="1">
        <v>2</v>
      </c>
      <c r="CO129" s="1" t="s">
        <v>59</v>
      </c>
      <c r="CP129" s="1" t="s">
        <v>52</v>
      </c>
      <c r="CQ129" s="1">
        <v>2</v>
      </c>
      <c r="CR129" s="1" t="s">
        <v>61</v>
      </c>
      <c r="CS129" s="1" t="s">
        <v>44</v>
      </c>
      <c r="CT129" s="1">
        <v>2</v>
      </c>
      <c r="CU129" s="1" t="s">
        <v>62</v>
      </c>
      <c r="CV129" s="1" t="s">
        <v>44</v>
      </c>
      <c r="CW129" s="1">
        <v>2</v>
      </c>
      <c r="CX129" s="1" t="s">
        <v>63</v>
      </c>
      <c r="CY129" s="1" t="s">
        <v>64</v>
      </c>
      <c r="CZ129" s="1" t="s">
        <v>65</v>
      </c>
      <c r="DA129" s="1" t="s">
        <v>66</v>
      </c>
      <c r="DB129" s="1" t="s">
        <v>44</v>
      </c>
      <c r="DC129" s="1" t="s">
        <v>67</v>
      </c>
      <c r="DD129" s="1" t="s">
        <v>41</v>
      </c>
      <c r="DE129" s="1" t="s">
        <v>42</v>
      </c>
      <c r="DF129" s="1" t="s">
        <v>68</v>
      </c>
      <c r="DG129" s="1" t="s">
        <v>41</v>
      </c>
      <c r="DH129" s="1" t="s">
        <v>42</v>
      </c>
      <c r="DI129" s="1" t="s">
        <v>69</v>
      </c>
      <c r="DJ129" s="1" t="s">
        <v>70</v>
      </c>
      <c r="DK129" s="1" t="s">
        <v>42</v>
      </c>
      <c r="DL129" s="1" t="s">
        <v>71</v>
      </c>
      <c r="DM129" s="1" t="s">
        <v>72</v>
      </c>
      <c r="DN129" s="1" t="s">
        <v>73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 t="s">
        <v>71</v>
      </c>
      <c r="DV129" s="1" t="s">
        <v>72</v>
      </c>
      <c r="DW129" s="1" t="s">
        <v>73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</row>
    <row r="130" spans="1:136" hidden="1" x14ac:dyDescent="0.45">
      <c r="BY130" s="1">
        <v>3</v>
      </c>
      <c r="BZ130" s="1" t="str">
        <f t="shared" si="4"/>
        <v/>
      </c>
      <c r="CA130" s="1" t="str">
        <f t="shared" si="4"/>
        <v/>
      </c>
      <c r="CB130" s="1" t="str">
        <f t="shared" si="4"/>
        <v/>
      </c>
      <c r="CC130" s="1" t="str">
        <f t="shared" si="5"/>
        <v/>
      </c>
      <c r="CD130" s="1" t="str">
        <f t="shared" si="5"/>
        <v/>
      </c>
      <c r="CE130" s="1" t="str">
        <f t="shared" si="5"/>
        <v/>
      </c>
      <c r="CF130" s="1" t="str">
        <f t="shared" si="6"/>
        <v/>
      </c>
      <c r="CG130" s="1" t="str">
        <f t="shared" si="6"/>
        <v/>
      </c>
      <c r="CH130" s="1" t="str">
        <f t="shared" si="6"/>
        <v/>
      </c>
      <c r="CK130" s="1">
        <v>3</v>
      </c>
      <c r="CL130" s="1" t="s">
        <v>74</v>
      </c>
      <c r="CM130" s="1" t="s">
        <v>75</v>
      </c>
      <c r="CN130" s="1">
        <v>3</v>
      </c>
      <c r="CO130" s="1" t="s">
        <v>76</v>
      </c>
      <c r="CP130" s="1" t="s">
        <v>75</v>
      </c>
      <c r="CQ130" s="1">
        <v>3</v>
      </c>
      <c r="CR130" s="1" t="s">
        <v>77</v>
      </c>
      <c r="CS130" s="1" t="s">
        <v>78</v>
      </c>
      <c r="CT130" s="1">
        <v>3</v>
      </c>
      <c r="CU130" s="1" t="s">
        <v>79</v>
      </c>
      <c r="CV130" s="1" t="s">
        <v>49</v>
      </c>
      <c r="CW130" s="1">
        <v>3</v>
      </c>
      <c r="CX130" s="1" t="s">
        <v>80</v>
      </c>
      <c r="CY130" s="1" t="s">
        <v>42</v>
      </c>
      <c r="CZ130" s="1" t="s">
        <v>81</v>
      </c>
      <c r="DA130" s="1" t="s">
        <v>82</v>
      </c>
      <c r="DB130" s="1" t="s">
        <v>44</v>
      </c>
      <c r="DC130" s="1" t="s">
        <v>83</v>
      </c>
      <c r="DD130" s="1" t="s">
        <v>84</v>
      </c>
      <c r="DE130" s="1" t="s">
        <v>49</v>
      </c>
      <c r="DF130" s="1" t="s">
        <v>85</v>
      </c>
      <c r="DG130" s="1" t="s">
        <v>86</v>
      </c>
      <c r="DH130" s="1" t="s">
        <v>78</v>
      </c>
      <c r="DI130" s="1" t="s">
        <v>87</v>
      </c>
      <c r="DJ130" s="1" t="s">
        <v>88</v>
      </c>
      <c r="DK130" s="1" t="s">
        <v>89</v>
      </c>
      <c r="DL130" s="1" t="s">
        <v>90</v>
      </c>
      <c r="DM130" s="1" t="s">
        <v>72</v>
      </c>
      <c r="DN130" s="1" t="s">
        <v>73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 t="s">
        <v>90</v>
      </c>
      <c r="DV130" s="1" t="s">
        <v>72</v>
      </c>
      <c r="DW130" s="1" t="s">
        <v>73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</row>
    <row r="131" spans="1:136" hidden="1" x14ac:dyDescent="0.45">
      <c r="A131" s="2"/>
      <c r="B131" s="2"/>
      <c r="BY131" s="1">
        <v>4</v>
      </c>
      <c r="BZ131" s="1" t="str">
        <f t="shared" si="4"/>
        <v/>
      </c>
      <c r="CA131" s="1" t="str">
        <f t="shared" si="4"/>
        <v/>
      </c>
      <c r="CB131" s="1" t="str">
        <f t="shared" si="4"/>
        <v/>
      </c>
      <c r="CC131" s="1" t="str">
        <f t="shared" si="5"/>
        <v/>
      </c>
      <c r="CD131" s="1" t="str">
        <f t="shared" si="5"/>
        <v/>
      </c>
      <c r="CE131" s="1" t="str">
        <f t="shared" si="5"/>
        <v/>
      </c>
      <c r="CF131" s="1" t="str">
        <f t="shared" si="6"/>
        <v/>
      </c>
      <c r="CG131" s="1" t="str">
        <f t="shared" si="6"/>
        <v/>
      </c>
      <c r="CH131" s="1" t="str">
        <f t="shared" si="6"/>
        <v/>
      </c>
      <c r="CK131" s="1">
        <v>4</v>
      </c>
      <c r="CL131" s="1" t="s">
        <v>91</v>
      </c>
      <c r="CM131" s="1" t="s">
        <v>92</v>
      </c>
      <c r="CN131" s="1">
        <v>4</v>
      </c>
      <c r="CO131" s="1" t="s">
        <v>93</v>
      </c>
      <c r="CP131" s="1" t="s">
        <v>64</v>
      </c>
      <c r="CQ131" s="1">
        <v>4</v>
      </c>
      <c r="CR131" s="1" t="s">
        <v>94</v>
      </c>
      <c r="CS131" s="1" t="s">
        <v>47</v>
      </c>
      <c r="CT131" s="1">
        <v>4</v>
      </c>
      <c r="CU131" s="1" t="s">
        <v>95</v>
      </c>
      <c r="CV131" s="1" t="s">
        <v>96</v>
      </c>
      <c r="CW131" s="1">
        <v>4</v>
      </c>
      <c r="CX131" s="1" t="s">
        <v>97</v>
      </c>
      <c r="CY131" s="1" t="s">
        <v>73</v>
      </c>
      <c r="CZ131" s="1" t="s">
        <v>98</v>
      </c>
      <c r="DA131" s="1" t="s">
        <v>99</v>
      </c>
      <c r="DB131" s="1" t="s">
        <v>89</v>
      </c>
      <c r="DC131" s="1" t="s">
        <v>100</v>
      </c>
      <c r="DD131" s="1" t="s">
        <v>101</v>
      </c>
      <c r="DE131" s="1" t="s">
        <v>102</v>
      </c>
      <c r="DF131" s="1" t="s">
        <v>103</v>
      </c>
      <c r="DG131" s="1" t="s">
        <v>76</v>
      </c>
      <c r="DH131" s="1" t="s">
        <v>75</v>
      </c>
      <c r="DI131" s="1" t="s">
        <v>104</v>
      </c>
      <c r="DJ131" s="1" t="s">
        <v>63</v>
      </c>
      <c r="DK131" s="1" t="s">
        <v>64</v>
      </c>
      <c r="DL131" s="1" t="s">
        <v>105</v>
      </c>
      <c r="DM131" s="1" t="s">
        <v>106</v>
      </c>
      <c r="DN131" s="1" t="s">
        <v>75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 t="s">
        <v>105</v>
      </c>
      <c r="DV131" s="1" t="s">
        <v>106</v>
      </c>
      <c r="DW131" s="1" t="s">
        <v>75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</row>
    <row r="132" spans="1:136" hidden="1" x14ac:dyDescent="0.45">
      <c r="A132" s="2"/>
      <c r="B132" s="2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BY132" s="1">
        <v>5</v>
      </c>
      <c r="BZ132" s="1" t="str">
        <f t="shared" si="4"/>
        <v/>
      </c>
      <c r="CA132" s="1" t="str">
        <f t="shared" si="4"/>
        <v/>
      </c>
      <c r="CB132" s="1" t="str">
        <f t="shared" si="4"/>
        <v/>
      </c>
      <c r="CC132" s="1" t="str">
        <f t="shared" si="5"/>
        <v/>
      </c>
      <c r="CD132" s="1" t="str">
        <f t="shared" si="5"/>
        <v/>
      </c>
      <c r="CE132" s="1" t="str">
        <f t="shared" si="5"/>
        <v/>
      </c>
      <c r="CF132" s="1" t="str">
        <f t="shared" si="6"/>
        <v/>
      </c>
      <c r="CG132" s="1" t="str">
        <f t="shared" si="6"/>
        <v/>
      </c>
      <c r="CH132" s="1" t="str">
        <f t="shared" si="6"/>
        <v/>
      </c>
      <c r="CK132" s="1">
        <v>0</v>
      </c>
      <c r="CL132" s="1" t="s">
        <v>107</v>
      </c>
      <c r="CM132" s="1" t="s">
        <v>102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5</v>
      </c>
      <c r="CU132" s="1" t="s">
        <v>70</v>
      </c>
      <c r="CV132" s="1" t="s">
        <v>42</v>
      </c>
      <c r="CW132" s="1">
        <v>5</v>
      </c>
      <c r="CX132" s="1" t="s">
        <v>108</v>
      </c>
      <c r="CY132" s="1" t="s">
        <v>109</v>
      </c>
      <c r="CZ132" s="1" t="s">
        <v>110</v>
      </c>
      <c r="DA132" s="1" t="s">
        <v>111</v>
      </c>
      <c r="DB132" s="1" t="s">
        <v>52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 t="s">
        <v>112</v>
      </c>
      <c r="DJ132" s="1" t="s">
        <v>84</v>
      </c>
      <c r="DK132" s="1" t="s">
        <v>49</v>
      </c>
      <c r="DL132" s="1" t="s">
        <v>113</v>
      </c>
      <c r="DM132" s="1" t="s">
        <v>94</v>
      </c>
      <c r="DN132" s="1" t="s">
        <v>47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 t="s">
        <v>113</v>
      </c>
      <c r="DV132" s="1" t="s">
        <v>94</v>
      </c>
      <c r="DW132" s="1" t="s">
        <v>47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</row>
    <row r="133" spans="1:136" hidden="1" x14ac:dyDescent="0.45">
      <c r="A133" s="2"/>
      <c r="B133" s="2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BY133" s="1">
        <v>6</v>
      </c>
      <c r="BZ133" s="1" t="str">
        <f t="shared" si="4"/>
        <v/>
      </c>
      <c r="CA133" s="1" t="str">
        <f t="shared" si="4"/>
        <v/>
      </c>
      <c r="CB133" s="1" t="str">
        <f t="shared" si="4"/>
        <v/>
      </c>
      <c r="CC133" s="1" t="str">
        <f t="shared" si="5"/>
        <v/>
      </c>
      <c r="CD133" s="1" t="str">
        <f t="shared" si="5"/>
        <v/>
      </c>
      <c r="CE133" s="1" t="str">
        <f t="shared" si="5"/>
        <v/>
      </c>
      <c r="CF133" s="1" t="str">
        <f t="shared" si="6"/>
        <v/>
      </c>
      <c r="CG133" s="1" t="str">
        <f t="shared" si="6"/>
        <v/>
      </c>
      <c r="CH133" s="1" t="str">
        <f t="shared" si="6"/>
        <v/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6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</row>
    <row r="134" spans="1:136" hidden="1" x14ac:dyDescent="0.45">
      <c r="A134" s="2"/>
      <c r="B134" s="2"/>
      <c r="BY134" s="1">
        <v>7</v>
      </c>
      <c r="BZ134" s="1" t="str">
        <f>IF($BZ$127=1,$CK134,IF($BZ$127=2,$CN134,IF($BZ$127=3,$CQ134,IF($BZ$127=4,$CT134,IF($BZ$127=5,$CW134,IF($BZ$127=6,$CZ134,""))))))</f>
        <v/>
      </c>
      <c r="CA134" s="1" t="str">
        <f>IF($BZ$127=1,$CK134,IF($BZ$127=2,$CN134,IF($BZ$127=3,$CQ134,IF($BZ$127=4,$CT134,IF($BZ$127=5,$CW134,IF($BZ$127=6,$CZ134,""))))))</f>
        <v/>
      </c>
      <c r="CB134" s="1" t="str">
        <f>IF($BZ$127=1,$CK134,IF($BZ$127=2,$CN134,IF($BZ$127=3,$CQ134,IF($BZ$127=4,$CT134,IF($BZ$127=5,$CW134,IF($BZ$127=6,$CZ134,""))))))</f>
        <v/>
      </c>
      <c r="CC134" s="1" t="str">
        <f t="shared" si="5"/>
        <v/>
      </c>
      <c r="CD134" s="1" t="str">
        <f t="shared" si="5"/>
        <v/>
      </c>
      <c r="CE134" s="1" t="str">
        <f t="shared" si="5"/>
        <v/>
      </c>
      <c r="CF134" s="1" t="str">
        <f t="shared" si="6"/>
        <v/>
      </c>
      <c r="CG134" s="1" t="str">
        <f t="shared" si="6"/>
        <v/>
      </c>
      <c r="CH134" s="1" t="str">
        <f t="shared" si="6"/>
        <v/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</row>
    <row r="135" spans="1:136" hidden="1" x14ac:dyDescent="0.45">
      <c r="BY135" s="1">
        <v>8</v>
      </c>
      <c r="BZ135" s="1" t="str">
        <f t="shared" ref="BZ135:CB139" si="7">IF($BZ$127=1,CK135,IF($BZ$127=2,CN135,IF($BZ$127=3,CQ135,IF($BZ$127=4,CT135,IF($BZ$127=5,CW135,IF($BZ$127=6,CZ135,""))))))</f>
        <v/>
      </c>
      <c r="CA135" s="1" t="str">
        <f t="shared" si="7"/>
        <v/>
      </c>
      <c r="CB135" s="1" t="str">
        <f t="shared" si="7"/>
        <v/>
      </c>
      <c r="CC135" s="1" t="str">
        <f t="shared" si="5"/>
        <v/>
      </c>
      <c r="CD135" s="1" t="str">
        <f t="shared" si="5"/>
        <v/>
      </c>
      <c r="CE135" s="1" t="str">
        <f t="shared" si="5"/>
        <v/>
      </c>
      <c r="CF135" s="1" t="str">
        <f t="shared" si="6"/>
        <v/>
      </c>
      <c r="CG135" s="1" t="str">
        <f t="shared" si="6"/>
        <v/>
      </c>
      <c r="CH135" s="1" t="str">
        <f t="shared" si="6"/>
        <v/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</row>
    <row r="136" spans="1:136" hidden="1" x14ac:dyDescent="0.45">
      <c r="BY136" s="1">
        <v>9</v>
      </c>
      <c r="BZ136" s="1" t="str">
        <f t="shared" si="7"/>
        <v/>
      </c>
      <c r="CA136" s="1" t="str">
        <f t="shared" si="7"/>
        <v/>
      </c>
      <c r="CB136" s="1" t="str">
        <f t="shared" si="7"/>
        <v/>
      </c>
      <c r="CC136" s="1" t="str">
        <f t="shared" si="5"/>
        <v/>
      </c>
      <c r="CD136" s="1" t="str">
        <f t="shared" si="5"/>
        <v/>
      </c>
      <c r="CE136" s="1" t="str">
        <f t="shared" si="5"/>
        <v/>
      </c>
      <c r="CF136" s="1" t="str">
        <f t="shared" si="6"/>
        <v/>
      </c>
      <c r="CG136" s="1" t="str">
        <f t="shared" si="6"/>
        <v/>
      </c>
      <c r="CH136" s="1" t="str">
        <f t="shared" si="6"/>
        <v/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</row>
    <row r="137" spans="1:136" hidden="1" x14ac:dyDescent="0.45">
      <c r="BY137" s="1">
        <v>10</v>
      </c>
      <c r="BZ137" s="1" t="str">
        <f t="shared" si="7"/>
        <v/>
      </c>
      <c r="CA137" s="1" t="str">
        <f t="shared" si="7"/>
        <v/>
      </c>
      <c r="CB137" s="1" t="str">
        <f t="shared" si="7"/>
        <v/>
      </c>
      <c r="CC137" s="1" t="str">
        <f t="shared" si="5"/>
        <v/>
      </c>
      <c r="CD137" s="1" t="str">
        <f t="shared" si="5"/>
        <v/>
      </c>
      <c r="CE137" s="1" t="str">
        <f t="shared" si="5"/>
        <v/>
      </c>
      <c r="CF137" s="1" t="str">
        <f t="shared" si="6"/>
        <v/>
      </c>
      <c r="CG137" s="1" t="str">
        <f t="shared" si="6"/>
        <v/>
      </c>
      <c r="CH137" s="1" t="str">
        <f t="shared" si="6"/>
        <v/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</row>
    <row r="138" spans="1:136" hidden="1" x14ac:dyDescent="0.45">
      <c r="BY138" s="1">
        <v>11</v>
      </c>
      <c r="BZ138" s="1" t="str">
        <f t="shared" si="7"/>
        <v/>
      </c>
      <c r="CA138" s="1" t="str">
        <f t="shared" si="7"/>
        <v/>
      </c>
      <c r="CB138" s="1" t="str">
        <f t="shared" si="7"/>
        <v/>
      </c>
      <c r="CC138" s="1" t="str">
        <f t="shared" si="5"/>
        <v/>
      </c>
      <c r="CD138" s="1" t="str">
        <f t="shared" si="5"/>
        <v/>
      </c>
      <c r="CE138" s="1" t="str">
        <f t="shared" si="5"/>
        <v/>
      </c>
      <c r="CF138" s="1" t="str">
        <f t="shared" si="6"/>
        <v/>
      </c>
      <c r="CG138" s="1" t="str">
        <f t="shared" si="6"/>
        <v/>
      </c>
      <c r="CH138" s="1" t="str">
        <f t="shared" si="6"/>
        <v/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</row>
    <row r="139" spans="1:136" hidden="1" x14ac:dyDescent="0.45">
      <c r="BY139" s="1">
        <v>12</v>
      </c>
      <c r="BZ139" s="1" t="str">
        <f t="shared" si="7"/>
        <v/>
      </c>
      <c r="CA139" s="1" t="str">
        <f t="shared" si="7"/>
        <v/>
      </c>
      <c r="CB139" s="1" t="str">
        <f t="shared" si="7"/>
        <v/>
      </c>
      <c r="CC139" s="1" t="str">
        <f t="shared" si="5"/>
        <v/>
      </c>
      <c r="CD139" s="1" t="str">
        <f t="shared" si="5"/>
        <v/>
      </c>
      <c r="CE139" s="1" t="str">
        <f t="shared" si="5"/>
        <v/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</row>
    <row r="140" spans="1:136" hidden="1" x14ac:dyDescent="0.45"/>
    <row r="141" spans="1:136" x14ac:dyDescent="0.45">
      <c r="BY141" s="1" t="s">
        <v>114</v>
      </c>
      <c r="BZ141" s="1" t="s">
        <v>115</v>
      </c>
      <c r="CC141" s="1" t="s">
        <v>115</v>
      </c>
      <c r="CF141" s="1" t="s">
        <v>115</v>
      </c>
    </row>
    <row r="142" spans="1:136" x14ac:dyDescent="0.45">
      <c r="BY142" s="1" t="s">
        <v>116</v>
      </c>
      <c r="BZ142" s="1" t="s">
        <v>115</v>
      </c>
      <c r="CC142" s="1" t="s">
        <v>115</v>
      </c>
      <c r="CF142" s="1" t="s">
        <v>115</v>
      </c>
    </row>
    <row r="143" spans="1:136" x14ac:dyDescent="0.45">
      <c r="BY143" s="1" t="s">
        <v>117</v>
      </c>
      <c r="BZ143" s="1" t="s">
        <v>115</v>
      </c>
      <c r="CC143" s="1" t="s">
        <v>115</v>
      </c>
      <c r="CF143" s="1" t="s">
        <v>115</v>
      </c>
    </row>
    <row r="144" spans="1:136" x14ac:dyDescent="0.45">
      <c r="BY144" s="1" t="s">
        <v>118</v>
      </c>
      <c r="BZ144" s="1" t="s">
        <v>115</v>
      </c>
      <c r="CC144" s="1" t="s">
        <v>115</v>
      </c>
      <c r="CF144" s="1" t="s">
        <v>115</v>
      </c>
    </row>
    <row r="145" spans="77:84" x14ac:dyDescent="0.45">
      <c r="BY145" s="1" t="s">
        <v>119</v>
      </c>
      <c r="BZ145" s="1" t="s">
        <v>115</v>
      </c>
      <c r="CC145" s="1" t="s">
        <v>115</v>
      </c>
      <c r="CF145" s="1" t="s">
        <v>115</v>
      </c>
    </row>
    <row r="146" spans="77:84" x14ac:dyDescent="0.45">
      <c r="BY146" s="1" t="s">
        <v>120</v>
      </c>
      <c r="BZ146" s="1" t="s">
        <v>115</v>
      </c>
      <c r="CC146" s="1" t="s">
        <v>115</v>
      </c>
      <c r="CF146" s="1" t="s">
        <v>115</v>
      </c>
    </row>
  </sheetData>
  <mergeCells count="292">
    <mergeCell ref="BA94:BA99"/>
    <mergeCell ref="BB94:BB99"/>
    <mergeCell ref="BC94:BC99"/>
    <mergeCell ref="BD94:BD99"/>
    <mergeCell ref="AM98:AM99"/>
    <mergeCell ref="AN98:AN99"/>
    <mergeCell ref="AO98:AO99"/>
    <mergeCell ref="AM94:AO97"/>
    <mergeCell ref="AP94:AP99"/>
    <mergeCell ref="AQ94:AQ99"/>
    <mergeCell ref="AX94:AX99"/>
    <mergeCell ref="AY94:AY99"/>
    <mergeCell ref="AZ94:AZ99"/>
    <mergeCell ref="B94:D99"/>
    <mergeCell ref="E94:E99"/>
    <mergeCell ref="AE94:AI99"/>
    <mergeCell ref="AJ94:AJ99"/>
    <mergeCell ref="AK94:AK99"/>
    <mergeCell ref="AL94:AL99"/>
    <mergeCell ref="BA88:BA93"/>
    <mergeCell ref="BB88:BB93"/>
    <mergeCell ref="BC88:BC93"/>
    <mergeCell ref="BD88:BD93"/>
    <mergeCell ref="AM92:AM93"/>
    <mergeCell ref="AN92:AN93"/>
    <mergeCell ref="AO92:AO93"/>
    <mergeCell ref="AM88:AO91"/>
    <mergeCell ref="AP88:AP93"/>
    <mergeCell ref="AQ88:AQ93"/>
    <mergeCell ref="AX88:AX93"/>
    <mergeCell ref="AY88:AY93"/>
    <mergeCell ref="AZ88:AZ93"/>
    <mergeCell ref="B88:D93"/>
    <mergeCell ref="E88:E93"/>
    <mergeCell ref="Z88:AD93"/>
    <mergeCell ref="AJ88:AJ93"/>
    <mergeCell ref="AK88:AK93"/>
    <mergeCell ref="AL88:AL93"/>
    <mergeCell ref="BA82:BA87"/>
    <mergeCell ref="BB82:BB87"/>
    <mergeCell ref="BC82:BC87"/>
    <mergeCell ref="BD82:BD87"/>
    <mergeCell ref="AM86:AM87"/>
    <mergeCell ref="AN86:AN87"/>
    <mergeCell ref="AO86:AO87"/>
    <mergeCell ref="AM82:AO85"/>
    <mergeCell ref="AP82:AP87"/>
    <mergeCell ref="AQ82:AQ87"/>
    <mergeCell ref="AX82:AX87"/>
    <mergeCell ref="AY82:AY87"/>
    <mergeCell ref="AZ82:AZ87"/>
    <mergeCell ref="B82:D87"/>
    <mergeCell ref="E82:E87"/>
    <mergeCell ref="U82:Y87"/>
    <mergeCell ref="AJ82:AJ87"/>
    <mergeCell ref="AK82:AK87"/>
    <mergeCell ref="AL82:AL87"/>
    <mergeCell ref="BA76:BA81"/>
    <mergeCell ref="BB76:BB81"/>
    <mergeCell ref="BC76:BC81"/>
    <mergeCell ref="BD76:BD81"/>
    <mergeCell ref="AM80:AM81"/>
    <mergeCell ref="AN80:AN81"/>
    <mergeCell ref="AO80:AO81"/>
    <mergeCell ref="AM76:AO79"/>
    <mergeCell ref="AP76:AP81"/>
    <mergeCell ref="AQ76:AQ81"/>
    <mergeCell ref="AX76:AX81"/>
    <mergeCell ref="AY76:AY81"/>
    <mergeCell ref="AZ76:AZ81"/>
    <mergeCell ref="B76:D81"/>
    <mergeCell ref="E76:E81"/>
    <mergeCell ref="P76:T81"/>
    <mergeCell ref="AJ76:AJ81"/>
    <mergeCell ref="AK76:AK81"/>
    <mergeCell ref="AL76:AL81"/>
    <mergeCell ref="AY70:AY75"/>
    <mergeCell ref="AZ70:AZ75"/>
    <mergeCell ref="BA70:BA75"/>
    <mergeCell ref="BB70:BB75"/>
    <mergeCell ref="BC70:BC75"/>
    <mergeCell ref="BD70:BD75"/>
    <mergeCell ref="AK70:AK75"/>
    <mergeCell ref="AL70:AL75"/>
    <mergeCell ref="AM70:AO73"/>
    <mergeCell ref="AP70:AP75"/>
    <mergeCell ref="AQ70:AQ75"/>
    <mergeCell ref="AX70:AX75"/>
    <mergeCell ref="AM74:AM75"/>
    <mergeCell ref="AN74:AN75"/>
    <mergeCell ref="AO74:AO75"/>
    <mergeCell ref="AZ64:AZ69"/>
    <mergeCell ref="BA64:BA69"/>
    <mergeCell ref="BB64:BB69"/>
    <mergeCell ref="BC64:BC69"/>
    <mergeCell ref="BD64:BD69"/>
    <mergeCell ref="AM68:AM69"/>
    <mergeCell ref="AN68:AN69"/>
    <mergeCell ref="AO68:AO69"/>
    <mergeCell ref="AL64:AL69"/>
    <mergeCell ref="AM64:AO67"/>
    <mergeCell ref="AP64:AP69"/>
    <mergeCell ref="AQ64:AQ69"/>
    <mergeCell ref="AX64:AX69"/>
    <mergeCell ref="AY64:AY69"/>
    <mergeCell ref="A64:A99"/>
    <mergeCell ref="B64:D69"/>
    <mergeCell ref="E64:E69"/>
    <mergeCell ref="F64:J69"/>
    <mergeCell ref="AJ64:AJ69"/>
    <mergeCell ref="AK64:AK69"/>
    <mergeCell ref="B70:D75"/>
    <mergeCell ref="E70:E75"/>
    <mergeCell ref="K70:O75"/>
    <mergeCell ref="AJ70:AJ75"/>
    <mergeCell ref="AJ60:AL63"/>
    <mergeCell ref="AM60:AO63"/>
    <mergeCell ref="AP60:AP63"/>
    <mergeCell ref="AQ60:AQ63"/>
    <mergeCell ref="AS62:AS63"/>
    <mergeCell ref="AT62:AT63"/>
    <mergeCell ref="AN54:AQ56"/>
    <mergeCell ref="A58:AQ58"/>
    <mergeCell ref="A60:A63"/>
    <mergeCell ref="B60:D63"/>
    <mergeCell ref="F60:J63"/>
    <mergeCell ref="K60:O63"/>
    <mergeCell ref="P60:T63"/>
    <mergeCell ref="U60:Y63"/>
    <mergeCell ref="Z60:AD63"/>
    <mergeCell ref="AE60:AI63"/>
    <mergeCell ref="AN51:AQ53"/>
    <mergeCell ref="A54:B56"/>
    <mergeCell ref="C54:J56"/>
    <mergeCell ref="K54:N56"/>
    <mergeCell ref="O54:P56"/>
    <mergeCell ref="R54:R56"/>
    <mergeCell ref="T54:U56"/>
    <mergeCell ref="W54:Y56"/>
    <mergeCell ref="Z54:AG56"/>
    <mergeCell ref="AI54:AM56"/>
    <mergeCell ref="AI48:AM50"/>
    <mergeCell ref="AN48:AQ50"/>
    <mergeCell ref="C51:J53"/>
    <mergeCell ref="K51:N53"/>
    <mergeCell ref="O51:P53"/>
    <mergeCell ref="R51:R53"/>
    <mergeCell ref="T51:U53"/>
    <mergeCell ref="W51:Y53"/>
    <mergeCell ref="Z51:AG53"/>
    <mergeCell ref="AI51:AM53"/>
    <mergeCell ref="AI45:AM47"/>
    <mergeCell ref="AN45:AQ47"/>
    <mergeCell ref="A48:B53"/>
    <mergeCell ref="C48:J50"/>
    <mergeCell ref="K48:N50"/>
    <mergeCell ref="O48:P50"/>
    <mergeCell ref="R48:R50"/>
    <mergeCell ref="T48:U50"/>
    <mergeCell ref="W48:Y50"/>
    <mergeCell ref="Z48:AG50"/>
    <mergeCell ref="Z42:AG44"/>
    <mergeCell ref="AI42:AM44"/>
    <mergeCell ref="AN42:AQ44"/>
    <mergeCell ref="C45:J47"/>
    <mergeCell ref="K45:N47"/>
    <mergeCell ref="O45:P47"/>
    <mergeCell ref="R45:R47"/>
    <mergeCell ref="T45:U47"/>
    <mergeCell ref="W45:Y47"/>
    <mergeCell ref="Z45:AG47"/>
    <mergeCell ref="Z39:AG41"/>
    <mergeCell ref="AI39:AM41"/>
    <mergeCell ref="AN39:AQ41"/>
    <mergeCell ref="A42:B47"/>
    <mergeCell ref="C42:J44"/>
    <mergeCell ref="K42:N44"/>
    <mergeCell ref="O42:P44"/>
    <mergeCell ref="R42:R44"/>
    <mergeCell ref="T42:U44"/>
    <mergeCell ref="W42:Y44"/>
    <mergeCell ref="W36:Y38"/>
    <mergeCell ref="Z36:AG38"/>
    <mergeCell ref="AI36:AM38"/>
    <mergeCell ref="AN36:AQ38"/>
    <mergeCell ref="C39:J41"/>
    <mergeCell ref="K39:N41"/>
    <mergeCell ref="O39:P41"/>
    <mergeCell ref="R39:R41"/>
    <mergeCell ref="T39:U41"/>
    <mergeCell ref="W39:Y41"/>
    <mergeCell ref="A36:B41"/>
    <mergeCell ref="C36:J38"/>
    <mergeCell ref="K36:N38"/>
    <mergeCell ref="O36:P38"/>
    <mergeCell ref="R36:R38"/>
    <mergeCell ref="T36:U38"/>
    <mergeCell ref="AN30:AQ32"/>
    <mergeCell ref="C33:J35"/>
    <mergeCell ref="K33:N35"/>
    <mergeCell ref="O33:P35"/>
    <mergeCell ref="R33:R35"/>
    <mergeCell ref="T33:U35"/>
    <mergeCell ref="W33:Y35"/>
    <mergeCell ref="Z33:AG35"/>
    <mergeCell ref="AI33:AM35"/>
    <mergeCell ref="AN33:AQ35"/>
    <mergeCell ref="AN27:AQ29"/>
    <mergeCell ref="A30:B35"/>
    <mergeCell ref="C30:J32"/>
    <mergeCell ref="K30:N32"/>
    <mergeCell ref="O30:P32"/>
    <mergeCell ref="R30:R32"/>
    <mergeCell ref="T30:U32"/>
    <mergeCell ref="W30:Y32"/>
    <mergeCell ref="Z30:AG32"/>
    <mergeCell ref="AI30:AM32"/>
    <mergeCell ref="AI24:AM26"/>
    <mergeCell ref="AN24:AQ26"/>
    <mergeCell ref="C27:J29"/>
    <mergeCell ref="K27:N29"/>
    <mergeCell ref="O27:P29"/>
    <mergeCell ref="R27:R29"/>
    <mergeCell ref="T27:U29"/>
    <mergeCell ref="W27:Y29"/>
    <mergeCell ref="Z27:AG29"/>
    <mergeCell ref="AI27:AM29"/>
    <mergeCell ref="AI21:AM23"/>
    <mergeCell ref="AN21:AQ23"/>
    <mergeCell ref="A24:B29"/>
    <mergeCell ref="C24:J26"/>
    <mergeCell ref="K24:N26"/>
    <mergeCell ref="O24:P26"/>
    <mergeCell ref="R24:R26"/>
    <mergeCell ref="T24:U26"/>
    <mergeCell ref="W24:Y26"/>
    <mergeCell ref="Z24:AG26"/>
    <mergeCell ref="Z18:AG20"/>
    <mergeCell ref="AI18:AM20"/>
    <mergeCell ref="AN18:AQ20"/>
    <mergeCell ref="C21:J23"/>
    <mergeCell ref="K21:N23"/>
    <mergeCell ref="O21:P23"/>
    <mergeCell ref="R21:R23"/>
    <mergeCell ref="T21:U23"/>
    <mergeCell ref="W21:Y23"/>
    <mergeCell ref="Z21:AG23"/>
    <mergeCell ref="Z15:AG17"/>
    <mergeCell ref="AI15:AM17"/>
    <mergeCell ref="AN15:AQ17"/>
    <mergeCell ref="A18:B23"/>
    <mergeCell ref="C18:J20"/>
    <mergeCell ref="K18:N20"/>
    <mergeCell ref="O18:P20"/>
    <mergeCell ref="R18:R20"/>
    <mergeCell ref="T18:U20"/>
    <mergeCell ref="W18:Y20"/>
    <mergeCell ref="W12:Y14"/>
    <mergeCell ref="Z12:AG14"/>
    <mergeCell ref="AI12:AM14"/>
    <mergeCell ref="AN12:AQ14"/>
    <mergeCell ref="C15:J17"/>
    <mergeCell ref="K15:N17"/>
    <mergeCell ref="O15:P17"/>
    <mergeCell ref="R15:R17"/>
    <mergeCell ref="T15:U17"/>
    <mergeCell ref="W15:Y17"/>
    <mergeCell ref="A12:B17"/>
    <mergeCell ref="C12:J14"/>
    <mergeCell ref="K12:N14"/>
    <mergeCell ref="O12:P14"/>
    <mergeCell ref="R12:R14"/>
    <mergeCell ref="T12:U14"/>
    <mergeCell ref="A9:AQ9"/>
    <mergeCell ref="A11:B11"/>
    <mergeCell ref="C11:J11"/>
    <mergeCell ref="K11:Y11"/>
    <mergeCell ref="Z11:AG11"/>
    <mergeCell ref="AI11:AM11"/>
    <mergeCell ref="AN11:AQ11"/>
    <mergeCell ref="A5:B5"/>
    <mergeCell ref="M5:O5"/>
    <mergeCell ref="A6:B6"/>
    <mergeCell ref="M6:O6"/>
    <mergeCell ref="A7:B7"/>
    <mergeCell ref="M7:O7"/>
    <mergeCell ref="AL1:AQ1"/>
    <mergeCell ref="A2:AQ2"/>
    <mergeCell ref="A4:B4"/>
    <mergeCell ref="C4:L4"/>
    <mergeCell ref="M4:O4"/>
    <mergeCell ref="P4:Y4"/>
  </mergeCells>
  <phoneticPr fontId="2"/>
  <conditionalFormatting sqref="F73:F75 J73:J75 F79:F81 J79:J81 F85:F87 J85:K87 F91:F93 O97:P99 T97:U99 Y97:Z99 AD97:AD99">
    <cfRule type="cellIs" dxfId="7" priority="8" stopIfTrue="1" operator="equal">
      <formula>0</formula>
    </cfRule>
  </conditionalFormatting>
  <conditionalFormatting sqref="F97:F99 J97:K99">
    <cfRule type="cellIs" dxfId="6" priority="2" stopIfTrue="1" operator="equal">
      <formula>0</formula>
    </cfRule>
  </conditionalFormatting>
  <conditionalFormatting sqref="F102:U102 W102 Y102 F126:U126 W126 Y126">
    <cfRule type="cellIs" dxfId="5" priority="7" stopIfTrue="1" operator="greaterThan">
      <formula>0</formula>
    </cfRule>
  </conditionalFormatting>
  <conditionalFormatting sqref="J91:K93 O91:P93">
    <cfRule type="cellIs" dxfId="4" priority="3" stopIfTrue="1" operator="equal">
      <formula>0</formula>
    </cfRule>
  </conditionalFormatting>
  <conditionalFormatting sqref="O85:P87 T85:T87">
    <cfRule type="cellIs" dxfId="3" priority="4" stopIfTrue="1" operator="equal">
      <formula>0</formula>
    </cfRule>
  </conditionalFormatting>
  <conditionalFormatting sqref="T91:U93 Y91:Y93">
    <cfRule type="cellIs" dxfId="2" priority="1" stopIfTrue="1" operator="equal">
      <formula>0</formula>
    </cfRule>
  </conditionalFormatting>
  <conditionalFormatting sqref="AS64 AS70 AS76 AS82 AS88 AS94">
    <cfRule type="cellIs" dxfId="1" priority="5" stopIfTrue="1" operator="notEqual">
      <formula>3</formula>
    </cfRule>
  </conditionalFormatting>
  <conditionalFormatting sqref="AT64 AT70 AT76 AT82 AT88 AT94">
    <cfRule type="cellIs" dxfId="0" priority="6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58" orientation="portrait" horizontalDpi="4294967293" r:id="rId1"/>
  <headerFooter alignWithMargins="0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記録用</vt:lpstr>
      <vt:lpstr>記録用!Print_Area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照博</dc:creator>
  <cp:lastModifiedBy>照博</cp:lastModifiedBy>
  <dcterms:created xsi:type="dcterms:W3CDTF">2023-09-03T07:25:26Z</dcterms:created>
  <dcterms:modified xsi:type="dcterms:W3CDTF">2023-09-03T07:41:13Z</dcterms:modified>
</cp:coreProperties>
</file>